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in\Documents\EMÜ\Pärnu jõe uuringud\Pärnu jõgi ja laht 2021\"/>
    </mc:Choice>
  </mc:AlternateContent>
  <bookViews>
    <workbookView xWindow="0" yWindow="0" windowWidth="18885" windowHeight="11700" activeTab="1"/>
  </bookViews>
  <sheets>
    <sheet name="taust" sheetId="7" r:id="rId1"/>
    <sheet name="seisund" sheetId="8" r:id="rId2"/>
    <sheet name="Sillaotsa" sheetId="1" r:id="rId3"/>
    <sheet name="Vihtra" sheetId="2" r:id="rId4"/>
    <sheet name="Vanksi" sheetId="3" r:id="rId5"/>
    <sheet name="Virula" sheetId="4" r:id="rId6"/>
    <sheet name="Sindi" sheetId="5" r:id="rId7"/>
    <sheet name="Paikuse" sheetId="6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" i="8" l="1"/>
  <c r="G39" i="6"/>
  <c r="H39" i="6" s="1"/>
  <c r="F38" i="6"/>
  <c r="E38" i="6"/>
  <c r="D38" i="6"/>
  <c r="C38" i="6"/>
  <c r="B38" i="6"/>
  <c r="G36" i="6"/>
  <c r="H36" i="6" s="1"/>
  <c r="I36" i="6" s="1"/>
  <c r="G34" i="6"/>
  <c r="H34" i="6" s="1"/>
  <c r="I34" i="6" s="1"/>
  <c r="H32" i="6"/>
  <c r="I32" i="6" s="1"/>
  <c r="G32" i="6"/>
  <c r="G29" i="6"/>
  <c r="H29" i="6" s="1"/>
  <c r="I29" i="6" s="1"/>
  <c r="G27" i="6"/>
  <c r="H27" i="6" s="1"/>
  <c r="I27" i="6" s="1"/>
  <c r="G26" i="6"/>
  <c r="H26" i="6" s="1"/>
  <c r="I26" i="6" s="1"/>
  <c r="G24" i="6"/>
  <c r="H24" i="6" s="1"/>
  <c r="I24" i="6" s="1"/>
  <c r="G22" i="6"/>
  <c r="H22" i="6" s="1"/>
  <c r="I22" i="6" s="1"/>
  <c r="G21" i="6"/>
  <c r="H21" i="6" s="1"/>
  <c r="I21" i="6" s="1"/>
  <c r="G19" i="6"/>
  <c r="H19" i="6" s="1"/>
  <c r="I19" i="6" s="1"/>
  <c r="H16" i="6"/>
  <c r="I16" i="6" s="1"/>
  <c r="G16" i="6"/>
  <c r="G15" i="6"/>
  <c r="H15" i="6" s="1"/>
  <c r="I15" i="6" s="1"/>
  <c r="G14" i="6"/>
  <c r="H14" i="6" s="1"/>
  <c r="I14" i="6" s="1"/>
  <c r="G10" i="6"/>
  <c r="H10" i="6" s="1"/>
  <c r="I10" i="6" s="1"/>
  <c r="H47" i="5"/>
  <c r="G47" i="5"/>
  <c r="F46" i="5"/>
  <c r="E46" i="5"/>
  <c r="D46" i="5"/>
  <c r="C46" i="5"/>
  <c r="B46" i="5"/>
  <c r="G44" i="5"/>
  <c r="H44" i="5" s="1"/>
  <c r="I44" i="5" s="1"/>
  <c r="G42" i="5"/>
  <c r="H42" i="5" s="1"/>
  <c r="I42" i="5" s="1"/>
  <c r="G41" i="5"/>
  <c r="H41" i="5" s="1"/>
  <c r="I41" i="5" s="1"/>
  <c r="H40" i="5"/>
  <c r="I40" i="5" s="1"/>
  <c r="G40" i="5"/>
  <c r="G39" i="5"/>
  <c r="H39" i="5" s="1"/>
  <c r="I39" i="5" s="1"/>
  <c r="G38" i="5"/>
  <c r="H38" i="5" s="1"/>
  <c r="I38" i="5" s="1"/>
  <c r="G35" i="5"/>
  <c r="H35" i="5" s="1"/>
  <c r="I35" i="5" s="1"/>
  <c r="G34" i="5"/>
  <c r="H34" i="5" s="1"/>
  <c r="I34" i="5" s="1"/>
  <c r="H32" i="5"/>
  <c r="I32" i="5" s="1"/>
  <c r="G32" i="5"/>
  <c r="G30" i="5"/>
  <c r="H30" i="5" s="1"/>
  <c r="I30" i="5" s="1"/>
  <c r="G28" i="5"/>
  <c r="H28" i="5" s="1"/>
  <c r="I28" i="5" s="1"/>
  <c r="G27" i="5"/>
  <c r="H27" i="5" s="1"/>
  <c r="I27" i="5" s="1"/>
  <c r="H25" i="5"/>
  <c r="I25" i="5" s="1"/>
  <c r="G25" i="5"/>
  <c r="G24" i="5"/>
  <c r="H24" i="5" s="1"/>
  <c r="I24" i="5" s="1"/>
  <c r="G22" i="5"/>
  <c r="H22" i="5" s="1"/>
  <c r="I22" i="5" s="1"/>
  <c r="I20" i="5"/>
  <c r="H20" i="5"/>
  <c r="G20" i="5"/>
  <c r="G16" i="5"/>
  <c r="H16" i="5" s="1"/>
  <c r="I16" i="5" s="1"/>
  <c r="G14" i="5"/>
  <c r="H14" i="5" s="1"/>
  <c r="I14" i="5" s="1"/>
  <c r="G13" i="5"/>
  <c r="H13" i="5" s="1"/>
  <c r="I13" i="5" s="1"/>
  <c r="H12" i="5"/>
  <c r="I12" i="5" s="1"/>
  <c r="G12" i="5"/>
  <c r="G10" i="5"/>
  <c r="H10" i="5" s="1"/>
  <c r="I10" i="5" s="1"/>
  <c r="H53" i="4"/>
  <c r="G53" i="4"/>
  <c r="F52" i="4"/>
  <c r="E52" i="4"/>
  <c r="D52" i="4"/>
  <c r="C52" i="4"/>
  <c r="B52" i="4"/>
  <c r="G50" i="4"/>
  <c r="H50" i="4" s="1"/>
  <c r="I50" i="4" s="1"/>
  <c r="G49" i="4"/>
  <c r="H49" i="4" s="1"/>
  <c r="I49" i="4" s="1"/>
  <c r="G48" i="4"/>
  <c r="H48" i="4" s="1"/>
  <c r="I48" i="4" s="1"/>
  <c r="H46" i="4"/>
  <c r="I46" i="4" s="1"/>
  <c r="G46" i="4"/>
  <c r="H44" i="4"/>
  <c r="I44" i="4" s="1"/>
  <c r="G44" i="4"/>
  <c r="G43" i="4"/>
  <c r="H43" i="4" s="1"/>
  <c r="I43" i="4" s="1"/>
  <c r="G41" i="4"/>
  <c r="H41" i="4" s="1"/>
  <c r="I41" i="4" s="1"/>
  <c r="G40" i="4"/>
  <c r="H40" i="4" s="1"/>
  <c r="I40" i="4" s="1"/>
  <c r="G39" i="4"/>
  <c r="H39" i="4" s="1"/>
  <c r="I39" i="4" s="1"/>
  <c r="G38" i="4"/>
  <c r="H38" i="4" s="1"/>
  <c r="I38" i="4" s="1"/>
  <c r="G37" i="4"/>
  <c r="H37" i="4" s="1"/>
  <c r="I37" i="4" s="1"/>
  <c r="H35" i="4"/>
  <c r="I35" i="4" s="1"/>
  <c r="G35" i="4"/>
  <c r="H33" i="4"/>
  <c r="I33" i="4" s="1"/>
  <c r="G33" i="4"/>
  <c r="G32" i="4"/>
  <c r="H32" i="4" s="1"/>
  <c r="I32" i="4" s="1"/>
  <c r="G30" i="4"/>
  <c r="H30" i="4" s="1"/>
  <c r="I30" i="4" s="1"/>
  <c r="G29" i="4"/>
  <c r="H29" i="4" s="1"/>
  <c r="I29" i="4" s="1"/>
  <c r="G27" i="4"/>
  <c r="H27" i="4" s="1"/>
  <c r="I27" i="4" s="1"/>
  <c r="G26" i="4"/>
  <c r="H26" i="4" s="1"/>
  <c r="I26" i="4" s="1"/>
  <c r="G22" i="4"/>
  <c r="H22" i="4" s="1"/>
  <c r="I22" i="4" s="1"/>
  <c r="H21" i="4"/>
  <c r="I21" i="4" s="1"/>
  <c r="G21" i="4"/>
  <c r="H20" i="4"/>
  <c r="I20" i="4" s="1"/>
  <c r="G20" i="4"/>
  <c r="G19" i="4"/>
  <c r="H19" i="4" s="1"/>
  <c r="I19" i="4" s="1"/>
  <c r="G18" i="4"/>
  <c r="H18" i="4" s="1"/>
  <c r="I18" i="4" s="1"/>
  <c r="G17" i="4"/>
  <c r="H17" i="4" s="1"/>
  <c r="I17" i="4" s="1"/>
  <c r="G15" i="4"/>
  <c r="H15" i="4" s="1"/>
  <c r="I15" i="4" s="1"/>
  <c r="G14" i="4"/>
  <c r="H14" i="4" s="1"/>
  <c r="I14" i="4" s="1"/>
  <c r="G12" i="4"/>
  <c r="H12" i="4" s="1"/>
  <c r="I12" i="4" s="1"/>
  <c r="H10" i="4"/>
  <c r="I10" i="4" s="1"/>
  <c r="G10" i="4"/>
  <c r="G50" i="3"/>
  <c r="H50" i="3" s="1"/>
  <c r="F49" i="3"/>
  <c r="E49" i="3"/>
  <c r="D49" i="3"/>
  <c r="C49" i="3"/>
  <c r="G49" i="3" s="1"/>
  <c r="H49" i="3" s="1"/>
  <c r="B49" i="3"/>
  <c r="G47" i="3"/>
  <c r="H47" i="3" s="1"/>
  <c r="I47" i="3" s="1"/>
  <c r="G46" i="3"/>
  <c r="H46" i="3" s="1"/>
  <c r="I46" i="3" s="1"/>
  <c r="G44" i="3"/>
  <c r="H44" i="3" s="1"/>
  <c r="I44" i="3" s="1"/>
  <c r="G43" i="3"/>
  <c r="H43" i="3" s="1"/>
  <c r="I43" i="3" s="1"/>
  <c r="G42" i="3"/>
  <c r="H42" i="3" s="1"/>
  <c r="I42" i="3" s="1"/>
  <c r="G41" i="3"/>
  <c r="H41" i="3" s="1"/>
  <c r="I41" i="3" s="1"/>
  <c r="G40" i="3"/>
  <c r="H40" i="3" s="1"/>
  <c r="I40" i="3" s="1"/>
  <c r="G39" i="3"/>
  <c r="H39" i="3" s="1"/>
  <c r="I39" i="3" s="1"/>
  <c r="H38" i="3"/>
  <c r="I38" i="3" s="1"/>
  <c r="G38" i="3"/>
  <c r="G37" i="3"/>
  <c r="H37" i="3" s="1"/>
  <c r="I37" i="3" s="1"/>
  <c r="G35" i="3"/>
  <c r="H35" i="3" s="1"/>
  <c r="I35" i="3" s="1"/>
  <c r="G34" i="3"/>
  <c r="H34" i="3" s="1"/>
  <c r="I34" i="3" s="1"/>
  <c r="H32" i="3"/>
  <c r="I32" i="3" s="1"/>
  <c r="G32" i="3"/>
  <c r="G31" i="3"/>
  <c r="H31" i="3" s="1"/>
  <c r="I31" i="3" s="1"/>
  <c r="G29" i="3"/>
  <c r="H29" i="3" s="1"/>
  <c r="I29" i="3" s="1"/>
  <c r="G27" i="3"/>
  <c r="H27" i="3" s="1"/>
  <c r="I27" i="3" s="1"/>
  <c r="G25" i="3"/>
  <c r="H25" i="3" s="1"/>
  <c r="I25" i="3" s="1"/>
  <c r="G23" i="3"/>
  <c r="H23" i="3" s="1"/>
  <c r="I23" i="3" s="1"/>
  <c r="G22" i="3"/>
  <c r="H22" i="3" s="1"/>
  <c r="I22" i="3" s="1"/>
  <c r="G20" i="3"/>
  <c r="H20" i="3" s="1"/>
  <c r="I20" i="3" s="1"/>
  <c r="G19" i="3"/>
  <c r="H19" i="3" s="1"/>
  <c r="I19" i="3" s="1"/>
  <c r="G17" i="3"/>
  <c r="H17" i="3" s="1"/>
  <c r="I17" i="3" s="1"/>
  <c r="G16" i="3"/>
  <c r="H16" i="3" s="1"/>
  <c r="I16" i="3" s="1"/>
  <c r="G15" i="3"/>
  <c r="H15" i="3" s="1"/>
  <c r="I15" i="3" s="1"/>
  <c r="H14" i="3"/>
  <c r="I14" i="3" s="1"/>
  <c r="G14" i="3"/>
  <c r="G12" i="3"/>
  <c r="H12" i="3" s="1"/>
  <c r="I12" i="3" s="1"/>
  <c r="G10" i="3"/>
  <c r="H10" i="3" s="1"/>
  <c r="I10" i="3" s="1"/>
  <c r="G55" i="2"/>
  <c r="H55" i="2" s="1"/>
  <c r="F54" i="2"/>
  <c r="E54" i="2"/>
  <c r="D54" i="2"/>
  <c r="C54" i="2"/>
  <c r="G54" i="2" s="1"/>
  <c r="H54" i="2" s="1"/>
  <c r="B54" i="2"/>
  <c r="H52" i="2"/>
  <c r="I52" i="2" s="1"/>
  <c r="G52" i="2"/>
  <c r="G51" i="2"/>
  <c r="H51" i="2" s="1"/>
  <c r="I51" i="2" s="1"/>
  <c r="G50" i="2"/>
  <c r="H50" i="2" s="1"/>
  <c r="I50" i="2" s="1"/>
  <c r="G48" i="2"/>
  <c r="H48" i="2" s="1"/>
  <c r="I48" i="2" s="1"/>
  <c r="H47" i="2"/>
  <c r="I47" i="2" s="1"/>
  <c r="G47" i="2"/>
  <c r="G46" i="2"/>
  <c r="H46" i="2" s="1"/>
  <c r="I46" i="2" s="1"/>
  <c r="G45" i="2"/>
  <c r="H45" i="2" s="1"/>
  <c r="I45" i="2" s="1"/>
  <c r="G44" i="2"/>
  <c r="H44" i="2" s="1"/>
  <c r="I44" i="2" s="1"/>
  <c r="H43" i="2"/>
  <c r="I43" i="2" s="1"/>
  <c r="G43" i="2"/>
  <c r="G42" i="2"/>
  <c r="H42" i="2" s="1"/>
  <c r="I42" i="2" s="1"/>
  <c r="G41" i="2"/>
  <c r="H41" i="2" s="1"/>
  <c r="I41" i="2" s="1"/>
  <c r="G40" i="2"/>
  <c r="H40" i="2" s="1"/>
  <c r="I40" i="2" s="1"/>
  <c r="H37" i="2"/>
  <c r="I37" i="2" s="1"/>
  <c r="G37" i="2"/>
  <c r="G35" i="2"/>
  <c r="H35" i="2" s="1"/>
  <c r="I35" i="2" s="1"/>
  <c r="G33" i="2"/>
  <c r="H33" i="2" s="1"/>
  <c r="I33" i="2" s="1"/>
  <c r="G31" i="2"/>
  <c r="H31" i="2" s="1"/>
  <c r="I31" i="2" s="1"/>
  <c r="H30" i="2"/>
  <c r="I30" i="2" s="1"/>
  <c r="G30" i="2"/>
  <c r="G29" i="2"/>
  <c r="H29" i="2" s="1"/>
  <c r="I29" i="2" s="1"/>
  <c r="G27" i="2"/>
  <c r="H27" i="2" s="1"/>
  <c r="I27" i="2" s="1"/>
  <c r="G26" i="2"/>
  <c r="H26" i="2" s="1"/>
  <c r="I26" i="2" s="1"/>
  <c r="H25" i="2"/>
  <c r="I25" i="2" s="1"/>
  <c r="G25" i="2"/>
  <c r="G24" i="2"/>
  <c r="H24" i="2" s="1"/>
  <c r="I24" i="2" s="1"/>
  <c r="G22" i="2"/>
  <c r="H22" i="2" s="1"/>
  <c r="I22" i="2" s="1"/>
  <c r="G21" i="2"/>
  <c r="H21" i="2" s="1"/>
  <c r="I21" i="2" s="1"/>
  <c r="H19" i="2"/>
  <c r="I19" i="2" s="1"/>
  <c r="G19" i="2"/>
  <c r="G18" i="2"/>
  <c r="H18" i="2" s="1"/>
  <c r="I18" i="2" s="1"/>
  <c r="G16" i="2"/>
  <c r="H16" i="2" s="1"/>
  <c r="I16" i="2" s="1"/>
  <c r="G14" i="2"/>
  <c r="H14" i="2" s="1"/>
  <c r="I14" i="2" s="1"/>
  <c r="H12" i="2"/>
  <c r="I12" i="2" s="1"/>
  <c r="G12" i="2"/>
  <c r="G11" i="2"/>
  <c r="H11" i="2" s="1"/>
  <c r="I11" i="2" s="1"/>
  <c r="G52" i="1"/>
  <c r="H52" i="1" s="1"/>
  <c r="F51" i="1"/>
  <c r="E51" i="1"/>
  <c r="D51" i="1"/>
  <c r="C51" i="1"/>
  <c r="B51" i="1"/>
  <c r="G49" i="1"/>
  <c r="H49" i="1" s="1"/>
  <c r="I49" i="1" s="1"/>
  <c r="G48" i="1"/>
  <c r="H48" i="1" s="1"/>
  <c r="I48" i="1" s="1"/>
  <c r="G46" i="1"/>
  <c r="H46" i="1" s="1"/>
  <c r="I46" i="1" s="1"/>
  <c r="H45" i="1"/>
  <c r="I45" i="1" s="1"/>
  <c r="G45" i="1"/>
  <c r="H44" i="1"/>
  <c r="I44" i="1" s="1"/>
  <c r="G44" i="1"/>
  <c r="G42" i="1"/>
  <c r="H42" i="1" s="1"/>
  <c r="I42" i="1" s="1"/>
  <c r="G41" i="1"/>
  <c r="H41" i="1" s="1"/>
  <c r="I41" i="1" s="1"/>
  <c r="G40" i="1"/>
  <c r="H40" i="1" s="1"/>
  <c r="I40" i="1" s="1"/>
  <c r="G39" i="1"/>
  <c r="H39" i="1" s="1"/>
  <c r="I39" i="1" s="1"/>
  <c r="G36" i="1"/>
  <c r="H36" i="1" s="1"/>
  <c r="I36" i="1" s="1"/>
  <c r="G34" i="1"/>
  <c r="H34" i="1" s="1"/>
  <c r="I34" i="1" s="1"/>
  <c r="H32" i="1"/>
  <c r="I32" i="1" s="1"/>
  <c r="G32" i="1"/>
  <c r="H30" i="1"/>
  <c r="I30" i="1" s="1"/>
  <c r="G30" i="1"/>
  <c r="G29" i="1"/>
  <c r="H29" i="1" s="1"/>
  <c r="I29" i="1" s="1"/>
  <c r="G28" i="1"/>
  <c r="H28" i="1" s="1"/>
  <c r="I28" i="1" s="1"/>
  <c r="G26" i="1"/>
  <c r="H26" i="1" s="1"/>
  <c r="I26" i="1" s="1"/>
  <c r="G25" i="1"/>
  <c r="H25" i="1" s="1"/>
  <c r="I25" i="1" s="1"/>
  <c r="G24" i="1"/>
  <c r="H24" i="1" s="1"/>
  <c r="I24" i="1" s="1"/>
  <c r="G23" i="1"/>
  <c r="H23" i="1" s="1"/>
  <c r="I23" i="1" s="1"/>
  <c r="H22" i="1"/>
  <c r="I22" i="1" s="1"/>
  <c r="G22" i="1"/>
  <c r="H21" i="1"/>
  <c r="I21" i="1" s="1"/>
  <c r="G21" i="1"/>
  <c r="G19" i="1"/>
  <c r="H19" i="1" s="1"/>
  <c r="I19" i="1" s="1"/>
  <c r="G16" i="1"/>
  <c r="H16" i="1" s="1"/>
  <c r="I16" i="1" s="1"/>
  <c r="G15" i="1"/>
  <c r="H15" i="1" s="1"/>
  <c r="I15" i="1" s="1"/>
  <c r="G14" i="1"/>
  <c r="H14" i="1" s="1"/>
  <c r="I14" i="1" s="1"/>
  <c r="G12" i="1"/>
  <c r="H12" i="1" s="1"/>
  <c r="I12" i="1" s="1"/>
  <c r="G10" i="1"/>
  <c r="H10" i="1" s="1"/>
  <c r="I10" i="1" s="1"/>
  <c r="G38" i="6" l="1"/>
  <c r="H38" i="6" s="1"/>
  <c r="G46" i="5"/>
  <c r="H46" i="5" s="1"/>
  <c r="G52" i="4"/>
  <c r="H52" i="4" s="1"/>
  <c r="G51" i="1"/>
  <c r="H51" i="1" s="1"/>
  <c r="I37" i="6"/>
  <c r="I45" i="5"/>
  <c r="I51" i="4"/>
  <c r="I48" i="3"/>
  <c r="I53" i="2"/>
  <c r="I50" i="1"/>
</calcChain>
</file>

<file path=xl/comments1.xml><?xml version="1.0" encoding="utf-8"?>
<comments xmlns="http://schemas.openxmlformats.org/spreadsheetml/2006/main">
  <authors>
    <author>Henn Timm</author>
  </authors>
  <commentList>
    <comment ref="E1" authorId="0" shapeId="0">
      <text>
        <r>
          <rPr>
            <b/>
            <sz val="10"/>
            <color indexed="81"/>
            <rFont val="Tahoma"/>
            <family val="2"/>
            <charset val="186"/>
          </rPr>
          <t>Henn Timm:</t>
        </r>
        <r>
          <rPr>
            <sz val="10"/>
            <color indexed="81"/>
            <rFont val="Tahoma"/>
            <family val="2"/>
            <charset val="186"/>
          </rPr>
          <t xml:space="preserve">
0 - õõtsik, muda
1 - liiv
2 - liiv + kivid
3 - kivid (sh. kruus)</t>
        </r>
      </text>
    </comment>
  </commentList>
</comments>
</file>

<file path=xl/sharedStrings.xml><?xml version="1.0" encoding="utf-8"?>
<sst xmlns="http://schemas.openxmlformats.org/spreadsheetml/2006/main" count="569" uniqueCount="229">
  <si>
    <t>Jõgi: Pärnu</t>
  </si>
  <si>
    <t>Koht: Sillaotsa</t>
  </si>
  <si>
    <t>Aeg: 14.09.21</t>
  </si>
  <si>
    <t>Det.: H. Timm</t>
  </si>
  <si>
    <t>Takson</t>
  </si>
  <si>
    <t>Isendite arv proovides</t>
  </si>
  <si>
    <t>Summa</t>
  </si>
  <si>
    <t xml:space="preserve">Keskmine </t>
  </si>
  <si>
    <t>%</t>
  </si>
  <si>
    <t>Leidumine</t>
  </si>
  <si>
    <t xml:space="preserve"> </t>
  </si>
  <si>
    <t>kvalit.</t>
  </si>
  <si>
    <t>proovis</t>
  </si>
  <si>
    <t>OLIGOCHAETA Gen. sp.</t>
  </si>
  <si>
    <t>BIVALVIA</t>
  </si>
  <si>
    <t>Pisidium sp.</t>
  </si>
  <si>
    <t>GASTROPODA</t>
  </si>
  <si>
    <t>Acroloxus lacustris</t>
  </si>
  <si>
    <t>Ancylus fluviatilis</t>
  </si>
  <si>
    <t>Theodoxus fluviatilis</t>
  </si>
  <si>
    <t>*</t>
  </si>
  <si>
    <t>CRUSTACEA</t>
  </si>
  <si>
    <t>Astacus astacus</t>
  </si>
  <si>
    <t>Gammarus pulex</t>
  </si>
  <si>
    <t>EPHEMEROPTERA</t>
  </si>
  <si>
    <t>Baetis sp.</t>
  </si>
  <si>
    <t>Ephemera danica</t>
  </si>
  <si>
    <t>Ephemera vulgata</t>
  </si>
  <si>
    <t>Habrophlebia sp.</t>
  </si>
  <si>
    <t>Heptagenia sulphurea</t>
  </si>
  <si>
    <t>Paraleptophlebia submarginata</t>
  </si>
  <si>
    <t>ODONATA</t>
  </si>
  <si>
    <t>Calopteryx splendens</t>
  </si>
  <si>
    <t>Calopteryx virgo</t>
  </si>
  <si>
    <t>Gomphus vulgatissimus</t>
  </si>
  <si>
    <t>PLECOPTERA</t>
  </si>
  <si>
    <t>Leuctra fusca/sp.</t>
  </si>
  <si>
    <t>MEGALOPTERA</t>
  </si>
  <si>
    <t>Sialis fuliginosa</t>
  </si>
  <si>
    <t>HETEROPTERA</t>
  </si>
  <si>
    <t>Aphelocheirus aestivalis</t>
  </si>
  <si>
    <t>Nepa cinerea</t>
  </si>
  <si>
    <t>COLEOPTERA</t>
  </si>
  <si>
    <t>Brychius elevatus</t>
  </si>
  <si>
    <t>Elmis aenea</t>
  </si>
  <si>
    <t>Limnius volckmari</t>
  </si>
  <si>
    <t>Orectochilus villosus</t>
  </si>
  <si>
    <t>TRICHOPTERA</t>
  </si>
  <si>
    <t>Brachycentrus subnubilus</t>
  </si>
  <si>
    <t>Hydropsyche pellucidula</t>
  </si>
  <si>
    <t>Plectrocnemia conspersa</t>
  </si>
  <si>
    <t>DIPTERA</t>
  </si>
  <si>
    <t>Chironomidae Gen. sp.</t>
  </si>
  <si>
    <t>Limnophora sp.</t>
  </si>
  <si>
    <t>Isendite arv  proovis</t>
  </si>
  <si>
    <t>Taksonite arv proovis</t>
  </si>
  <si>
    <t>Keskmine isendite arv  ruutmeetril</t>
  </si>
  <si>
    <t>Taksonite koguarv (koos kvalitatiivse prooviga)</t>
  </si>
  <si>
    <t>Shannoni erisusindeks</t>
  </si>
  <si>
    <t>ASPT indeks</t>
  </si>
  <si>
    <t>Taani indeks</t>
  </si>
  <si>
    <t>EPT indeks</t>
  </si>
  <si>
    <t>MESH</t>
  </si>
  <si>
    <t>Koht: Vihtra</t>
  </si>
  <si>
    <t>Aeg: 19.10.21</t>
  </si>
  <si>
    <t>TURBELLARIA</t>
  </si>
  <si>
    <t>Dendrocoelum lacteum</t>
  </si>
  <si>
    <t>HIRUDINEA</t>
  </si>
  <si>
    <t>Erpobdella octoculata</t>
  </si>
  <si>
    <t>Radix auricularia/sp.</t>
  </si>
  <si>
    <t>Asellus aquaticus</t>
  </si>
  <si>
    <t>Ephemera lineata</t>
  </si>
  <si>
    <t>Potamanthus luteus</t>
  </si>
  <si>
    <t>Onychogomphus forcipatus</t>
  </si>
  <si>
    <t>Taeniopteryx nebulosa</t>
  </si>
  <si>
    <t>Athripsodes sp.</t>
  </si>
  <si>
    <t>Cheumatopsyche lepida</t>
  </si>
  <si>
    <t>Chimarra marginata</t>
  </si>
  <si>
    <t>Hydropsyche pellucidula/sp.</t>
  </si>
  <si>
    <t>Hydropsyche siltalai</t>
  </si>
  <si>
    <t>Lepidostoma hirtum</t>
  </si>
  <si>
    <t>Limnephilus sp.</t>
  </si>
  <si>
    <t>Micrasema setiferum</t>
  </si>
  <si>
    <t>Rhyacophila nubila</t>
  </si>
  <si>
    <t>Atherix ibis</t>
  </si>
  <si>
    <t>Simuliidae Gen. sp.</t>
  </si>
  <si>
    <t>Koht: Vanksi</t>
  </si>
  <si>
    <t>Bithynia tentaculata</t>
  </si>
  <si>
    <t>Galba truncatula</t>
  </si>
  <si>
    <t>Radix balthica/sp.</t>
  </si>
  <si>
    <t>Coenagrionidae Gen. sp.</t>
  </si>
  <si>
    <t>Perlodidae Gen. sp.</t>
  </si>
  <si>
    <t>Nebrioporus depressus</t>
  </si>
  <si>
    <t>Hydropsyche contubernalis</t>
  </si>
  <si>
    <t>Ithytrichia lamellaris</t>
  </si>
  <si>
    <t>Oxyethira sp.</t>
  </si>
  <si>
    <t>Polycentropus flavomaculatus</t>
  </si>
  <si>
    <t>Koht: Virula</t>
  </si>
  <si>
    <t>Sphaerium corneum</t>
  </si>
  <si>
    <t>Bithynia leachii</t>
  </si>
  <si>
    <t>Lymnaea stagnalis</t>
  </si>
  <si>
    <t>Physa fontinalis</t>
  </si>
  <si>
    <t>Valvata piscinalis</t>
  </si>
  <si>
    <t>Calopteryx sp.</t>
  </si>
  <si>
    <t>Lype phaeopa</t>
  </si>
  <si>
    <t>LEPIDOPTERA</t>
  </si>
  <si>
    <t>Pyralidae Gen. sp.</t>
  </si>
  <si>
    <t>Antocha sp.</t>
  </si>
  <si>
    <t>Koht: Sindi</t>
  </si>
  <si>
    <t>Erpobdella testacea</t>
  </si>
  <si>
    <t>Helobdella stagnalis</t>
  </si>
  <si>
    <t>Caenis sp.</t>
  </si>
  <si>
    <t>Athripsodes cinereus/sp.</t>
  </si>
  <si>
    <t>Hydroptilidae Gen. sp.</t>
  </si>
  <si>
    <t>Psychomyia pusilla</t>
  </si>
  <si>
    <t>Koht: Paikuse</t>
  </si>
  <si>
    <t>Unio tumidus</t>
  </si>
  <si>
    <t>Gammarus lacustris</t>
  </si>
  <si>
    <t>Cloeon dipterum</t>
  </si>
  <si>
    <t>Aeshna cyanea</t>
  </si>
  <si>
    <t>Erytromma najas</t>
  </si>
  <si>
    <t>Sigara striata</t>
  </si>
  <si>
    <t>Ilybius fenestratus</t>
  </si>
  <si>
    <t>Phryganea grandis</t>
  </si>
  <si>
    <t>Veekogu</t>
  </si>
  <si>
    <t>Veekogu kood</t>
  </si>
  <si>
    <t>Põhja üldhinnang</t>
  </si>
  <si>
    <t>Koht</t>
  </si>
  <si>
    <t>Kuupäev</t>
  </si>
  <si>
    <t>leg.</t>
  </si>
  <si>
    <t>det.</t>
  </si>
  <si>
    <t>Koordinaadid X-GIS</t>
  </si>
  <si>
    <t>Kõrgus merepinnast m</t>
  </si>
  <si>
    <t>Maastikurajoon</t>
  </si>
  <si>
    <t>Muda</t>
  </si>
  <si>
    <t>Detriit</t>
  </si>
  <si>
    <t>Kamar</t>
  </si>
  <si>
    <t>Savi</t>
  </si>
  <si>
    <t>Liiv</t>
  </si>
  <si>
    <t>Kruus</t>
  </si>
  <si>
    <t>Vaikesed kivid</t>
  </si>
  <si>
    <t>Suured kivid</t>
  </si>
  <si>
    <t>Vaikesed rahnud</t>
  </si>
  <si>
    <t>Suured rahnud</t>
  </si>
  <si>
    <t>Voolukiirus</t>
  </si>
  <si>
    <t>Veetase</t>
  </si>
  <si>
    <t>Proovi sügavus (m)</t>
  </si>
  <si>
    <t>Vee temp.</t>
  </si>
  <si>
    <t>Jõe laius (m)</t>
  </si>
  <si>
    <t>Okasmets</t>
  </si>
  <si>
    <t>Segamets</t>
  </si>
  <si>
    <t>Lehtmets</t>
  </si>
  <si>
    <t>Raiesmik</t>
  </si>
  <si>
    <t>Põõsastik</t>
  </si>
  <si>
    <t>Niit</t>
  </si>
  <si>
    <t>Põld</t>
  </si>
  <si>
    <t>Soo</t>
  </si>
  <si>
    <t>Asula</t>
  </si>
  <si>
    <t>Muu</t>
  </si>
  <si>
    <t>Varjutatus</t>
  </si>
  <si>
    <t>Kaldataimed</t>
  </si>
  <si>
    <t>Ujulehtedega</t>
  </si>
  <si>
    <t xml:space="preserve">Rosetjad  </t>
  </si>
  <si>
    <t>Veealused laialehised</t>
  </si>
  <si>
    <t>Veealused kitsalehised</t>
  </si>
  <si>
    <t>Vesisammal</t>
  </si>
  <si>
    <t>Muud  samblad</t>
  </si>
  <si>
    <t>Rohelised niitvetikad</t>
  </si>
  <si>
    <t>Muud  vetikad</t>
  </si>
  <si>
    <t>Kalad</t>
  </si>
  <si>
    <t xml:space="preserve">Reostus keemiline </t>
  </si>
  <si>
    <t xml:space="preserve">Reostus termaalne </t>
  </si>
  <si>
    <t>Reostus võõrliik</t>
  </si>
  <si>
    <t xml:space="preserve">Reostus vahikatk </t>
  </si>
  <si>
    <t>Reostus kokku</t>
  </si>
  <si>
    <t>Paisjarv</t>
  </si>
  <si>
    <t xml:space="preserve">Ogvendus </t>
  </si>
  <si>
    <t>Sette kuhjumine</t>
  </si>
  <si>
    <t>Valjavool paisjarvest</t>
  </si>
  <si>
    <t>Veetaseme k6ikumine</t>
  </si>
  <si>
    <t>Hiljutine ehitus</t>
  </si>
  <si>
    <t>Tehis</t>
  </si>
  <si>
    <t>Kõrge vesi</t>
  </si>
  <si>
    <t>Kõrvalmõju  tüüp proovivõtmisel</t>
  </si>
  <si>
    <t>Kõrvalmõju tugevus prooviv6tmisel</t>
  </si>
  <si>
    <t>Pos. hydromorf. m6ju</t>
  </si>
  <si>
    <t>Neg. hüdromorf. m6jude summa</t>
  </si>
  <si>
    <t>T pall</t>
  </si>
  <si>
    <t>H´</t>
  </si>
  <si>
    <t>H´pall</t>
  </si>
  <si>
    <t>ASPT</t>
  </si>
  <si>
    <t>ASPT pall</t>
  </si>
  <si>
    <t>DSFI</t>
  </si>
  <si>
    <t>DSFI pall</t>
  </si>
  <si>
    <t xml:space="preserve">EPT  </t>
  </si>
  <si>
    <t>EPT pall</t>
  </si>
  <si>
    <t>MMQ</t>
  </si>
  <si>
    <t>EQRMMQ</t>
  </si>
  <si>
    <t>REFMMQ</t>
  </si>
  <si>
    <t xml:space="preserve">MESH </t>
  </si>
  <si>
    <t>Pärnu jõgi</t>
  </si>
  <si>
    <t>VEE1123500</t>
  </si>
  <si>
    <t>2B</t>
  </si>
  <si>
    <t>Sillaotsa sild</t>
  </si>
  <si>
    <t>Henn Timm</t>
  </si>
  <si>
    <t>58.896831, 25.572318</t>
  </si>
  <si>
    <t>Kõrvemaa</t>
  </si>
  <si>
    <t>Vihtra</t>
  </si>
  <si>
    <t>58.586982, 25.018103</t>
  </si>
  <si>
    <t>Soomaa</t>
  </si>
  <si>
    <t>rünt</t>
  </si>
  <si>
    <t>Vanksi</t>
  </si>
  <si>
    <t>58.497233, 24.886306</t>
  </si>
  <si>
    <t>Virula</t>
  </si>
  <si>
    <t>58.4699, 24.784088</t>
  </si>
  <si>
    <t>Sindi</t>
  </si>
  <si>
    <t>58.408773, 24.648607</t>
  </si>
  <si>
    <t>Liivi lahe rannikumadalik</t>
  </si>
  <si>
    <t>Paikuse</t>
  </si>
  <si>
    <t>58.385354, 24.62285</t>
  </si>
  <si>
    <t>mõrukas, hink</t>
  </si>
  <si>
    <t xml:space="preserve">Kogumi tüüp </t>
  </si>
  <si>
    <t>Sile kivipõhi</t>
  </si>
  <si>
    <t>Vee värvus</t>
  </si>
  <si>
    <t>Vee läbipaistvus</t>
  </si>
  <si>
    <t>Kaugus lähtmest km</t>
  </si>
  <si>
    <t>3B</t>
  </si>
  <si>
    <t>Sillaotsa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</si>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</sst>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"/>
  </numFmts>
  <fonts count="11">
    <font>
      <sz val="11"/>
      <color theme="1"/>
      <name val="Calibri"/>
      <family val="2"/>
      <charset val="186"/>
      <scheme val="minor"/>
    </font>
    <font>
      <sz val="9"/>
      <name val="Times New Roman"/>
      <family val="1"/>
    </font>
    <font>
      <sz val="9"/>
      <color rgb="FF0070C0"/>
      <name val="Times New Roman"/>
      <family val="1"/>
    </font>
    <font>
      <sz val="1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indexed="81"/>
      <name val="Tahoma"/>
      <family val="2"/>
      <charset val="186"/>
    </font>
    <font>
      <sz val="10"/>
      <color indexed="81"/>
      <name val="Tahoma"/>
      <family val="2"/>
      <charset val="186"/>
    </font>
    <font>
      <sz val="8"/>
      <name val="Roboto"/>
    </font>
    <font>
      <sz val="11"/>
      <name val="Calibri"/>
      <family val="2"/>
      <charset val="186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Border="1" applyAlignment="1">
      <alignment horizontal="left"/>
    </xf>
    <xf numFmtId="49" fontId="1" fillId="0" borderId="0" xfId="0" applyNumberFormat="1" applyFont="1" applyBorder="1" applyAlignment="1">
      <alignment horizontal="left"/>
    </xf>
    <xf numFmtId="0" fontId="2" fillId="0" borderId="0" xfId="0" applyFont="1" applyBorder="1" applyAlignment="1">
      <alignment horizontal="left"/>
    </xf>
    <xf numFmtId="164" fontId="1" fillId="0" borderId="0" xfId="0" applyNumberFormat="1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164" fontId="3" fillId="0" borderId="0" xfId="0" applyNumberFormat="1" applyFont="1" applyBorder="1" applyAlignment="1">
      <alignment horizontal="left"/>
    </xf>
    <xf numFmtId="1" fontId="1" fillId="0" borderId="0" xfId="0" applyNumberFormat="1" applyFont="1" applyBorder="1" applyAlignment="1">
      <alignment horizontal="left"/>
    </xf>
    <xf numFmtId="1" fontId="2" fillId="0" borderId="0" xfId="0" applyNumberFormat="1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5" fillId="0" borderId="0" xfId="0" applyFont="1" applyBorder="1" applyAlignment="1">
      <alignment horizontal="left"/>
    </xf>
    <xf numFmtId="165" fontId="5" fillId="0" borderId="0" xfId="0" applyNumberFormat="1" applyFont="1" applyBorder="1" applyAlignment="1">
      <alignment horizontal="left"/>
    </xf>
    <xf numFmtId="164" fontId="5" fillId="0" borderId="0" xfId="0" applyNumberFormat="1" applyFont="1" applyBorder="1" applyAlignment="1">
      <alignment horizontal="left"/>
    </xf>
    <xf numFmtId="1" fontId="5" fillId="0" borderId="0" xfId="0" applyNumberFormat="1" applyFont="1" applyBorder="1" applyAlignment="1">
      <alignment horizontal="left"/>
    </xf>
    <xf numFmtId="2" fontId="5" fillId="0" borderId="0" xfId="0" applyNumberFormat="1" applyFont="1" applyFill="1" applyBorder="1" applyAlignment="1">
      <alignment horizontal="left"/>
    </xf>
    <xf numFmtId="1" fontId="6" fillId="0" borderId="0" xfId="0" applyNumberFormat="1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9" fillId="0" borderId="0" xfId="0" applyFont="1" applyBorder="1"/>
    <xf numFmtId="0" fontId="1" fillId="2" borderId="0" xfId="0" applyFont="1" applyFill="1" applyBorder="1" applyAlignment="1">
      <alignment horizontal="left"/>
    </xf>
    <xf numFmtId="0" fontId="1" fillId="3" borderId="0" xfId="0" applyFont="1" applyFill="1" applyBorder="1" applyAlignment="1">
      <alignment horizontal="left"/>
    </xf>
    <xf numFmtId="0" fontId="1" fillId="4" borderId="0" xfId="0" applyFont="1" applyFill="1" applyBorder="1" applyAlignment="1">
      <alignment horizontal="left"/>
    </xf>
    <xf numFmtId="0" fontId="10" fillId="3" borderId="0" xfId="0" applyFont="1" applyFill="1" applyAlignment="1">
      <alignment horizontal="left"/>
    </xf>
    <xf numFmtId="0" fontId="10" fillId="0" borderId="0" xfId="0" applyFont="1" applyAlignment="1">
      <alignment horizontal="left"/>
    </xf>
    <xf numFmtId="0" fontId="10" fillId="2" borderId="0" xfId="0" applyFont="1" applyFill="1" applyAlignment="1">
      <alignment horizontal="left"/>
    </xf>
    <xf numFmtId="0" fontId="9" fillId="0" borderId="0" xfId="0" applyFont="1"/>
    <xf numFmtId="0" fontId="5" fillId="4" borderId="0" xfId="0" applyFont="1" applyFill="1" applyBorder="1" applyAlignment="1">
      <alignment horizontal="left"/>
    </xf>
    <xf numFmtId="2" fontId="5" fillId="4" borderId="0" xfId="0" applyNumberFormat="1" applyFont="1" applyFill="1" applyBorder="1" applyAlignment="1">
      <alignment horizontal="left"/>
    </xf>
    <xf numFmtId="0" fontId="5" fillId="2" borderId="0" xfId="0" applyFont="1" applyFill="1" applyBorder="1" applyAlignment="1">
      <alignment horizontal="left"/>
    </xf>
    <xf numFmtId="1" fontId="5" fillId="4" borderId="0" xfId="0" applyNumberFormat="1" applyFont="1" applyFill="1" applyBorder="1" applyAlignment="1">
      <alignment horizontal="left"/>
    </xf>
    <xf numFmtId="2" fontId="5" fillId="2" borderId="0" xfId="0" applyNumberFormat="1" applyFont="1" applyFill="1" applyBorder="1" applyAlignment="1">
      <alignment horizontal="left"/>
    </xf>
    <xf numFmtId="1" fontId="5" fillId="2" borderId="0" xfId="0" applyNumberFormat="1" applyFont="1" applyFill="1" applyBorder="1" applyAlignment="1">
      <alignment horizontal="left"/>
    </xf>
    <xf numFmtId="0" fontId="5" fillId="3" borderId="0" xfId="0" applyFont="1" applyFill="1" applyBorder="1" applyAlignment="1">
      <alignment horizontal="left"/>
    </xf>
    <xf numFmtId="0" fontId="5" fillId="5" borderId="0" xfId="0" applyFont="1" applyFill="1" applyBorder="1" applyAlignment="1">
      <alignment horizontal="left"/>
    </xf>
    <xf numFmtId="0" fontId="10" fillId="5" borderId="0" xfId="0" applyFont="1" applyFill="1" applyAlignment="1">
      <alignment horizontal="left"/>
    </xf>
    <xf numFmtId="2" fontId="5" fillId="3" borderId="0" xfId="0" applyNumberFormat="1" applyFont="1" applyFill="1" applyBorder="1" applyAlignment="1">
      <alignment horizontal="left"/>
    </xf>
    <xf numFmtId="1" fontId="5" fillId="5" borderId="0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P7"/>
  <sheetViews>
    <sheetView workbookViewId="0">
      <pane xSplit="12" ySplit="18" topLeftCell="M19" activePane="bottomRight" state="frozen"/>
      <selection pane="topRight" activeCell="N1" sqref="N1"/>
      <selection pane="bottomLeft" activeCell="A19" sqref="A19"/>
      <selection pane="bottomRight" activeCell="C34" sqref="C34"/>
    </sheetView>
  </sheetViews>
  <sheetFormatPr defaultRowHeight="15"/>
  <cols>
    <col min="2" max="2" width="13.7109375" customWidth="1"/>
    <col min="3" max="3" width="13.140625" customWidth="1"/>
    <col min="10" max="10" width="17.5703125" customWidth="1"/>
    <col min="12" max="12" width="13.7109375" customWidth="1"/>
  </cols>
  <sheetData>
    <row r="1" spans="1:68" s="12" customFormat="1" ht="15" customHeight="1">
      <c r="A1" s="11" t="s">
        <v>124</v>
      </c>
      <c r="B1" s="11" t="s">
        <v>125</v>
      </c>
      <c r="C1" s="12" t="s">
        <v>221</v>
      </c>
      <c r="D1" s="12" t="s">
        <v>225</v>
      </c>
      <c r="E1" s="12" t="s">
        <v>126</v>
      </c>
      <c r="F1" s="12" t="s">
        <v>127</v>
      </c>
      <c r="G1" s="12" t="s">
        <v>128</v>
      </c>
      <c r="H1" s="12" t="s">
        <v>129</v>
      </c>
      <c r="I1" s="12" t="s">
        <v>130</v>
      </c>
      <c r="J1" s="13" t="s">
        <v>131</v>
      </c>
      <c r="K1" s="14" t="s">
        <v>132</v>
      </c>
      <c r="L1" s="12" t="s">
        <v>133</v>
      </c>
      <c r="M1" s="12" t="s">
        <v>134</v>
      </c>
      <c r="N1" s="12" t="s">
        <v>135</v>
      </c>
      <c r="O1" s="12" t="s">
        <v>136</v>
      </c>
      <c r="P1" s="12" t="s">
        <v>137</v>
      </c>
      <c r="Q1" s="12" t="s">
        <v>138</v>
      </c>
      <c r="R1" s="12" t="s">
        <v>139</v>
      </c>
      <c r="S1" s="12" t="s">
        <v>140</v>
      </c>
      <c r="T1" s="12" t="s">
        <v>141</v>
      </c>
      <c r="U1" s="12" t="s">
        <v>142</v>
      </c>
      <c r="V1" s="12" t="s">
        <v>143</v>
      </c>
      <c r="W1" s="12" t="s">
        <v>222</v>
      </c>
      <c r="X1" s="12" t="s">
        <v>144</v>
      </c>
      <c r="Y1" s="12" t="s">
        <v>145</v>
      </c>
      <c r="Z1" s="12" t="s">
        <v>223</v>
      </c>
      <c r="AA1" s="14" t="s">
        <v>146</v>
      </c>
      <c r="AB1" s="15" t="s">
        <v>147</v>
      </c>
      <c r="AC1" s="12" t="s">
        <v>224</v>
      </c>
      <c r="AD1" s="12" t="s">
        <v>148</v>
      </c>
      <c r="AE1" s="12" t="s">
        <v>149</v>
      </c>
      <c r="AF1" s="12" t="s">
        <v>150</v>
      </c>
      <c r="AG1" s="12" t="s">
        <v>151</v>
      </c>
      <c r="AH1" s="12" t="s">
        <v>152</v>
      </c>
      <c r="AI1" s="12" t="s">
        <v>153</v>
      </c>
      <c r="AJ1" s="12" t="s">
        <v>154</v>
      </c>
      <c r="AK1" s="12" t="s">
        <v>155</v>
      </c>
      <c r="AL1" s="12" t="s">
        <v>156</v>
      </c>
      <c r="AM1" s="12" t="s">
        <v>157</v>
      </c>
      <c r="AN1" s="12" t="s">
        <v>158</v>
      </c>
      <c r="AO1" s="12" t="s">
        <v>159</v>
      </c>
      <c r="AP1" s="12" t="s">
        <v>160</v>
      </c>
      <c r="AQ1" s="12" t="s">
        <v>161</v>
      </c>
      <c r="AR1" s="12" t="s">
        <v>162</v>
      </c>
      <c r="AS1" s="12" t="s">
        <v>163</v>
      </c>
      <c r="AT1" s="12" t="s">
        <v>164</v>
      </c>
      <c r="AU1" s="12" t="s">
        <v>165</v>
      </c>
      <c r="AV1" s="12" t="s">
        <v>166</v>
      </c>
      <c r="AW1" s="12" t="s">
        <v>167</v>
      </c>
      <c r="AX1" s="12" t="s">
        <v>168</v>
      </c>
      <c r="AY1" s="12" t="s">
        <v>169</v>
      </c>
      <c r="AZ1" s="12" t="s">
        <v>170</v>
      </c>
      <c r="BA1" s="12" t="s">
        <v>171</v>
      </c>
      <c r="BB1" s="12" t="s">
        <v>172</v>
      </c>
      <c r="BC1" s="12" t="s">
        <v>173</v>
      </c>
      <c r="BD1" s="12" t="s">
        <v>174</v>
      </c>
      <c r="BE1" s="12" t="s">
        <v>175</v>
      </c>
      <c r="BF1" s="12" t="s">
        <v>176</v>
      </c>
      <c r="BG1" s="12" t="s">
        <v>177</v>
      </c>
      <c r="BH1" s="12" t="s">
        <v>178</v>
      </c>
      <c r="BI1" s="12" t="s">
        <v>179</v>
      </c>
      <c r="BJ1" s="12" t="s">
        <v>180</v>
      </c>
      <c r="BK1" s="12" t="s">
        <v>181</v>
      </c>
      <c r="BL1" s="12" t="s">
        <v>182</v>
      </c>
      <c r="BM1" s="12" t="s">
        <v>183</v>
      </c>
      <c r="BN1" s="12" t="s">
        <v>184</v>
      </c>
      <c r="BO1" s="12" t="s">
        <v>185</v>
      </c>
      <c r="BP1" s="12" t="s">
        <v>186</v>
      </c>
    </row>
    <row r="2" spans="1:68" s="12" customFormat="1" ht="15" customHeight="1">
      <c r="A2" s="11" t="s">
        <v>200</v>
      </c>
      <c r="B2" s="11" t="s">
        <v>201</v>
      </c>
      <c r="C2" s="12" t="s">
        <v>202</v>
      </c>
      <c r="D2" s="12">
        <v>21</v>
      </c>
      <c r="E2" s="12">
        <v>2</v>
      </c>
      <c r="F2" s="12" t="s">
        <v>203</v>
      </c>
      <c r="G2" s="12">
        <v>20210914</v>
      </c>
      <c r="H2" s="11" t="s">
        <v>204</v>
      </c>
      <c r="I2" s="11" t="s">
        <v>204</v>
      </c>
      <c r="J2" s="19" t="s">
        <v>205</v>
      </c>
      <c r="K2" s="14">
        <v>60.5</v>
      </c>
      <c r="L2" s="12" t="s">
        <v>206</v>
      </c>
      <c r="M2" s="12">
        <v>0</v>
      </c>
      <c r="N2" s="12">
        <v>2</v>
      </c>
      <c r="O2" s="12">
        <v>0</v>
      </c>
      <c r="P2" s="12">
        <v>0</v>
      </c>
      <c r="Q2" s="12">
        <v>0</v>
      </c>
      <c r="R2" s="12">
        <v>0</v>
      </c>
      <c r="S2" s="12">
        <v>3</v>
      </c>
      <c r="T2" s="12">
        <v>3</v>
      </c>
      <c r="U2" s="12">
        <v>1</v>
      </c>
      <c r="V2" s="12">
        <v>0</v>
      </c>
      <c r="W2" s="12">
        <v>0</v>
      </c>
      <c r="X2" s="12">
        <v>2</v>
      </c>
      <c r="Y2" s="12">
        <v>2</v>
      </c>
      <c r="Z2" s="12">
        <v>0</v>
      </c>
      <c r="AA2" s="12">
        <v>0.5</v>
      </c>
      <c r="AB2" s="12">
        <v>10</v>
      </c>
      <c r="AC2" s="12">
        <v>0</v>
      </c>
      <c r="AD2" s="12">
        <v>6</v>
      </c>
      <c r="AE2" s="12">
        <v>0</v>
      </c>
      <c r="AF2" s="12">
        <v>0</v>
      </c>
      <c r="AG2" s="12">
        <v>3</v>
      </c>
      <c r="AH2" s="12">
        <v>0</v>
      </c>
      <c r="AI2" s="12">
        <v>0</v>
      </c>
      <c r="AJ2" s="12">
        <v>2</v>
      </c>
      <c r="AK2" s="12">
        <v>0</v>
      </c>
      <c r="AL2" s="12">
        <v>0</v>
      </c>
      <c r="AM2" s="12">
        <v>0</v>
      </c>
      <c r="AN2" s="12">
        <v>2</v>
      </c>
      <c r="AO2" s="12">
        <v>1</v>
      </c>
      <c r="AP2" s="12">
        <v>2</v>
      </c>
      <c r="AQ2" s="12">
        <v>3</v>
      </c>
      <c r="AR2" s="12">
        <v>0</v>
      </c>
      <c r="AS2" s="12">
        <v>0</v>
      </c>
      <c r="AT2" s="12">
        <v>0</v>
      </c>
      <c r="AU2" s="12">
        <v>0</v>
      </c>
      <c r="AV2" s="12">
        <v>0</v>
      </c>
      <c r="AW2" s="12">
        <v>0</v>
      </c>
      <c r="AX2" s="12">
        <v>0</v>
      </c>
      <c r="AZ2" s="12">
        <v>0</v>
      </c>
      <c r="BA2" s="12">
        <v>0</v>
      </c>
      <c r="BB2" s="12">
        <v>0</v>
      </c>
      <c r="BC2" s="12">
        <v>0</v>
      </c>
      <c r="BD2" s="12">
        <v>0</v>
      </c>
      <c r="BE2" s="12">
        <v>0</v>
      </c>
      <c r="BF2" s="12">
        <v>0</v>
      </c>
      <c r="BG2" s="12">
        <v>0</v>
      </c>
      <c r="BH2" s="12">
        <v>0</v>
      </c>
      <c r="BI2" s="12">
        <v>0</v>
      </c>
      <c r="BJ2" s="12">
        <v>0</v>
      </c>
      <c r="BK2" s="12">
        <v>0</v>
      </c>
      <c r="BL2" s="12">
        <v>0</v>
      </c>
      <c r="BM2" s="12">
        <v>0</v>
      </c>
      <c r="BN2" s="12">
        <v>0</v>
      </c>
      <c r="BO2" s="12">
        <v>0</v>
      </c>
      <c r="BP2" s="12">
        <v>0</v>
      </c>
    </row>
    <row r="3" spans="1:68" s="12" customFormat="1" ht="15" customHeight="1">
      <c r="A3" s="11" t="s">
        <v>200</v>
      </c>
      <c r="B3" s="11" t="s">
        <v>201</v>
      </c>
      <c r="C3" s="12" t="s">
        <v>226</v>
      </c>
      <c r="D3" s="12">
        <v>90</v>
      </c>
      <c r="E3" s="12">
        <v>2</v>
      </c>
      <c r="F3" s="12" t="s">
        <v>207</v>
      </c>
      <c r="G3" s="12">
        <v>20211019</v>
      </c>
      <c r="H3" s="11" t="s">
        <v>204</v>
      </c>
      <c r="I3" s="11" t="s">
        <v>204</v>
      </c>
      <c r="J3" s="26" t="s">
        <v>208</v>
      </c>
      <c r="K3" s="14">
        <v>21.5</v>
      </c>
      <c r="L3" s="12" t="s">
        <v>209</v>
      </c>
      <c r="M3" s="12">
        <v>0</v>
      </c>
      <c r="N3" s="12">
        <v>0</v>
      </c>
      <c r="O3" s="12">
        <v>0</v>
      </c>
      <c r="P3" s="12">
        <v>0</v>
      </c>
      <c r="Q3" s="12">
        <v>0</v>
      </c>
      <c r="R3" s="12">
        <v>0</v>
      </c>
      <c r="S3" s="12">
        <v>3</v>
      </c>
      <c r="T3" s="12">
        <v>3</v>
      </c>
      <c r="U3" s="12">
        <v>2</v>
      </c>
      <c r="V3" s="12">
        <v>2</v>
      </c>
      <c r="W3" s="12">
        <v>0</v>
      </c>
      <c r="X3" s="12">
        <v>2</v>
      </c>
      <c r="Y3" s="12">
        <v>2</v>
      </c>
      <c r="Z3" s="12">
        <v>1</v>
      </c>
      <c r="AA3" s="12">
        <v>0.3</v>
      </c>
      <c r="AB3" s="12">
        <v>11</v>
      </c>
      <c r="AC3" s="12">
        <v>0</v>
      </c>
      <c r="AD3" s="12">
        <v>15</v>
      </c>
      <c r="AE3" s="12">
        <v>0</v>
      </c>
      <c r="AF3" s="12">
        <v>0</v>
      </c>
      <c r="AG3" s="12">
        <v>3</v>
      </c>
      <c r="AH3" s="12">
        <v>0</v>
      </c>
      <c r="AI3" s="12">
        <v>0</v>
      </c>
      <c r="AJ3" s="12">
        <v>0</v>
      </c>
      <c r="AK3" s="12">
        <v>0</v>
      </c>
      <c r="AL3" s="12">
        <v>0</v>
      </c>
      <c r="AM3" s="12">
        <v>3</v>
      </c>
      <c r="AN3" s="12">
        <v>0</v>
      </c>
      <c r="AO3" s="12">
        <v>1</v>
      </c>
      <c r="AP3" s="12">
        <v>3</v>
      </c>
      <c r="AQ3" s="12">
        <v>0</v>
      </c>
      <c r="AR3" s="12">
        <v>0</v>
      </c>
      <c r="AS3" s="12">
        <v>0</v>
      </c>
      <c r="AT3" s="12">
        <v>0</v>
      </c>
      <c r="AU3" s="12">
        <v>0</v>
      </c>
      <c r="AV3" s="12">
        <v>0</v>
      </c>
      <c r="AW3" s="12">
        <v>0</v>
      </c>
      <c r="AX3" s="12">
        <v>3</v>
      </c>
      <c r="AY3" s="12" t="s">
        <v>210</v>
      </c>
      <c r="AZ3" s="12">
        <v>0</v>
      </c>
      <c r="BA3" s="12">
        <v>0</v>
      </c>
      <c r="BB3" s="12">
        <v>0</v>
      </c>
      <c r="BC3" s="12">
        <v>0</v>
      </c>
      <c r="BD3" s="12">
        <v>0</v>
      </c>
      <c r="BE3" s="12">
        <v>0</v>
      </c>
      <c r="BF3" s="12">
        <v>0</v>
      </c>
      <c r="BG3" s="12">
        <v>0</v>
      </c>
      <c r="BH3" s="12">
        <v>0</v>
      </c>
      <c r="BI3" s="12">
        <v>0</v>
      </c>
      <c r="BJ3" s="12">
        <v>0</v>
      </c>
      <c r="BK3" s="12">
        <v>0</v>
      </c>
      <c r="BL3" s="12">
        <v>0</v>
      </c>
      <c r="BM3" s="12">
        <v>0</v>
      </c>
      <c r="BN3" s="12">
        <v>0</v>
      </c>
      <c r="BO3" s="12">
        <v>0</v>
      </c>
      <c r="BP3" s="12">
        <v>0</v>
      </c>
    </row>
    <row r="4" spans="1:68" s="12" customFormat="1" ht="15" customHeight="1">
      <c r="A4" s="11" t="s">
        <v>200</v>
      </c>
      <c r="B4" s="11" t="s">
        <v>201</v>
      </c>
      <c r="C4" s="12" t="s">
        <v>226</v>
      </c>
      <c r="D4" s="12">
        <v>110</v>
      </c>
      <c r="E4" s="12">
        <v>3</v>
      </c>
      <c r="F4" s="12" t="s">
        <v>211</v>
      </c>
      <c r="G4" s="12">
        <v>20211019</v>
      </c>
      <c r="H4" s="11" t="s">
        <v>204</v>
      </c>
      <c r="I4" s="11" t="s">
        <v>204</v>
      </c>
      <c r="J4" s="26" t="s">
        <v>212</v>
      </c>
      <c r="K4" s="14">
        <v>13.5</v>
      </c>
      <c r="L4" s="12" t="s">
        <v>209</v>
      </c>
      <c r="M4" s="12">
        <v>0</v>
      </c>
      <c r="N4" s="12">
        <v>0</v>
      </c>
      <c r="O4" s="12">
        <v>0</v>
      </c>
      <c r="P4" s="12">
        <v>0</v>
      </c>
      <c r="Q4" s="12">
        <v>0</v>
      </c>
      <c r="R4" s="12">
        <v>0</v>
      </c>
      <c r="S4" s="12">
        <v>0</v>
      </c>
      <c r="T4" s="12">
        <v>0</v>
      </c>
      <c r="U4" s="12">
        <v>0</v>
      </c>
      <c r="V4" s="12">
        <v>3</v>
      </c>
      <c r="W4" s="12">
        <v>0</v>
      </c>
      <c r="X4" s="12">
        <v>2</v>
      </c>
      <c r="Y4" s="12">
        <v>2</v>
      </c>
      <c r="Z4" s="12">
        <v>1</v>
      </c>
      <c r="AA4" s="12">
        <v>1</v>
      </c>
      <c r="AB4" s="12">
        <v>11</v>
      </c>
      <c r="AC4" s="12">
        <v>1</v>
      </c>
      <c r="AD4" s="12">
        <v>17</v>
      </c>
      <c r="AE4" s="12">
        <v>0</v>
      </c>
      <c r="AF4" s="12">
        <v>0</v>
      </c>
      <c r="AG4" s="12">
        <v>2</v>
      </c>
      <c r="AH4" s="12">
        <v>0</v>
      </c>
      <c r="AI4" s="12">
        <v>1</v>
      </c>
      <c r="AJ4" s="12">
        <v>0</v>
      </c>
      <c r="AK4" s="12">
        <v>0</v>
      </c>
      <c r="AL4" s="12">
        <v>0</v>
      </c>
      <c r="AM4" s="12">
        <v>2</v>
      </c>
      <c r="AN4" s="12">
        <v>0</v>
      </c>
      <c r="AO4" s="12">
        <v>0</v>
      </c>
      <c r="AP4" s="12">
        <v>2</v>
      </c>
      <c r="AQ4" s="12">
        <v>0</v>
      </c>
      <c r="AR4" s="12">
        <v>0</v>
      </c>
      <c r="AS4" s="12">
        <v>0</v>
      </c>
      <c r="AT4" s="12">
        <v>0</v>
      </c>
      <c r="AU4" s="12">
        <v>1</v>
      </c>
      <c r="AV4" s="12">
        <v>1</v>
      </c>
      <c r="AW4" s="12">
        <v>3</v>
      </c>
      <c r="AX4" s="12">
        <v>0</v>
      </c>
      <c r="AZ4" s="12">
        <v>0</v>
      </c>
      <c r="BA4" s="12">
        <v>0</v>
      </c>
      <c r="BB4" s="12">
        <v>0</v>
      </c>
      <c r="BC4" s="12">
        <v>0</v>
      </c>
      <c r="BD4" s="12">
        <v>0</v>
      </c>
      <c r="BE4" s="12">
        <v>0</v>
      </c>
      <c r="BF4" s="12">
        <v>0</v>
      </c>
      <c r="BG4" s="12">
        <v>0</v>
      </c>
      <c r="BH4" s="12">
        <v>0</v>
      </c>
      <c r="BI4" s="12">
        <v>0</v>
      </c>
      <c r="BJ4" s="12">
        <v>0</v>
      </c>
      <c r="BK4" s="12">
        <v>1</v>
      </c>
      <c r="BL4" s="12">
        <v>0</v>
      </c>
      <c r="BM4" s="12">
        <v>0</v>
      </c>
      <c r="BN4" s="12">
        <v>0</v>
      </c>
      <c r="BO4" s="12">
        <v>0</v>
      </c>
      <c r="BP4" s="12">
        <v>1</v>
      </c>
    </row>
    <row r="5" spans="1:68" s="12" customFormat="1" ht="15" customHeight="1">
      <c r="A5" s="11" t="s">
        <v>200</v>
      </c>
      <c r="B5" s="11" t="s">
        <v>201</v>
      </c>
      <c r="C5" s="12" t="s">
        <v>226</v>
      </c>
      <c r="D5" s="12">
        <v>117</v>
      </c>
      <c r="E5" s="12">
        <v>3</v>
      </c>
      <c r="F5" s="12" t="s">
        <v>213</v>
      </c>
      <c r="G5" s="12">
        <v>20211019</v>
      </c>
      <c r="H5" s="11" t="s">
        <v>204</v>
      </c>
      <c r="I5" s="11" t="s">
        <v>204</v>
      </c>
      <c r="J5" s="26" t="s">
        <v>214</v>
      </c>
      <c r="K5" s="14">
        <v>7</v>
      </c>
      <c r="L5" s="12" t="s">
        <v>209</v>
      </c>
      <c r="M5" s="12">
        <v>0</v>
      </c>
      <c r="N5" s="12">
        <v>2</v>
      </c>
      <c r="O5" s="12">
        <v>0</v>
      </c>
      <c r="P5" s="12">
        <v>0</v>
      </c>
      <c r="Q5" s="12">
        <v>0</v>
      </c>
      <c r="R5" s="12">
        <v>0</v>
      </c>
      <c r="S5" s="12">
        <v>2</v>
      </c>
      <c r="T5" s="12">
        <v>2</v>
      </c>
      <c r="U5" s="12">
        <v>3</v>
      </c>
      <c r="V5" s="12">
        <v>3</v>
      </c>
      <c r="W5" s="12">
        <v>0</v>
      </c>
      <c r="X5" s="12">
        <v>2</v>
      </c>
      <c r="Y5" s="12">
        <v>2</v>
      </c>
      <c r="Z5" s="12">
        <v>1</v>
      </c>
      <c r="AA5" s="12">
        <v>0.2</v>
      </c>
      <c r="AB5" s="12">
        <v>11</v>
      </c>
      <c r="AC5" s="12">
        <v>1</v>
      </c>
      <c r="AD5" s="12">
        <v>75</v>
      </c>
      <c r="AE5" s="12">
        <v>0</v>
      </c>
      <c r="AF5" s="12">
        <v>0</v>
      </c>
      <c r="AG5" s="12">
        <v>3</v>
      </c>
      <c r="AH5" s="12">
        <v>0</v>
      </c>
      <c r="AI5" s="12">
        <v>1</v>
      </c>
      <c r="AJ5" s="12">
        <v>0</v>
      </c>
      <c r="AK5" s="12">
        <v>0</v>
      </c>
      <c r="AL5" s="12">
        <v>0</v>
      </c>
      <c r="AM5" s="12">
        <v>3</v>
      </c>
      <c r="AN5" s="12">
        <v>0</v>
      </c>
      <c r="AO5" s="12">
        <v>1</v>
      </c>
      <c r="AP5" s="12">
        <v>3</v>
      </c>
      <c r="AQ5" s="12">
        <v>0</v>
      </c>
      <c r="AR5" s="12">
        <v>0</v>
      </c>
      <c r="AS5" s="12">
        <v>0</v>
      </c>
      <c r="AT5" s="12">
        <v>0</v>
      </c>
      <c r="AU5" s="12">
        <v>2</v>
      </c>
      <c r="AV5" s="12">
        <v>0</v>
      </c>
      <c r="AW5" s="12">
        <v>3</v>
      </c>
      <c r="AX5" s="12">
        <v>0</v>
      </c>
      <c r="AZ5" s="12">
        <v>0</v>
      </c>
      <c r="BA5" s="12">
        <v>0</v>
      </c>
      <c r="BB5" s="12">
        <v>0</v>
      </c>
      <c r="BC5" s="12">
        <v>0</v>
      </c>
      <c r="BD5" s="12">
        <v>0</v>
      </c>
      <c r="BE5" s="12">
        <v>0</v>
      </c>
      <c r="BF5" s="12">
        <v>0</v>
      </c>
      <c r="BG5" s="12">
        <v>0</v>
      </c>
      <c r="BH5" s="12">
        <v>0</v>
      </c>
      <c r="BI5" s="12">
        <v>0</v>
      </c>
      <c r="BJ5" s="12">
        <v>0</v>
      </c>
      <c r="BK5" s="12">
        <v>0</v>
      </c>
      <c r="BL5" s="12">
        <v>0</v>
      </c>
      <c r="BM5" s="12">
        <v>0</v>
      </c>
      <c r="BN5" s="12">
        <v>0</v>
      </c>
      <c r="BO5" s="12">
        <v>0</v>
      </c>
      <c r="BP5" s="12">
        <v>0</v>
      </c>
    </row>
    <row r="6" spans="1:68" s="12" customFormat="1" ht="15" customHeight="1">
      <c r="A6" s="11" t="s">
        <v>200</v>
      </c>
      <c r="B6" s="11" t="s">
        <v>201</v>
      </c>
      <c r="C6" s="12" t="s">
        <v>226</v>
      </c>
      <c r="D6" s="12">
        <v>129</v>
      </c>
      <c r="E6" s="12">
        <v>2</v>
      </c>
      <c r="F6" s="12" t="s">
        <v>215</v>
      </c>
      <c r="G6" s="12">
        <v>20211019</v>
      </c>
      <c r="H6" s="11" t="s">
        <v>204</v>
      </c>
      <c r="I6" s="11" t="s">
        <v>204</v>
      </c>
      <c r="J6" s="26" t="s">
        <v>216</v>
      </c>
      <c r="K6" s="14">
        <v>1.5</v>
      </c>
      <c r="L6" s="12" t="s">
        <v>217</v>
      </c>
      <c r="M6" s="12">
        <v>0</v>
      </c>
      <c r="N6" s="12">
        <v>3</v>
      </c>
      <c r="O6" s="12">
        <v>0</v>
      </c>
      <c r="P6" s="12">
        <v>0</v>
      </c>
      <c r="Q6" s="12">
        <v>0</v>
      </c>
      <c r="R6" s="12">
        <v>0</v>
      </c>
      <c r="S6" s="12">
        <v>3</v>
      </c>
      <c r="T6" s="12">
        <v>3</v>
      </c>
      <c r="U6" s="12">
        <v>2</v>
      </c>
      <c r="V6" s="12">
        <v>2</v>
      </c>
      <c r="W6" s="12">
        <v>0</v>
      </c>
      <c r="X6" s="12">
        <v>2</v>
      </c>
      <c r="Y6" s="12">
        <v>2</v>
      </c>
      <c r="Z6" s="12">
        <v>1</v>
      </c>
      <c r="AA6" s="12">
        <v>0.3</v>
      </c>
      <c r="AB6" s="12">
        <v>11</v>
      </c>
      <c r="AC6" s="12">
        <v>1</v>
      </c>
      <c r="AD6" s="12">
        <v>100</v>
      </c>
      <c r="AE6" s="12">
        <v>0</v>
      </c>
      <c r="AF6" s="12">
        <v>0</v>
      </c>
      <c r="AG6" s="12">
        <v>0</v>
      </c>
      <c r="AH6" s="12">
        <v>0</v>
      </c>
      <c r="AI6" s="12">
        <v>1</v>
      </c>
      <c r="AJ6" s="12">
        <v>3</v>
      </c>
      <c r="AK6" s="12">
        <v>0</v>
      </c>
      <c r="AL6" s="12">
        <v>0</v>
      </c>
      <c r="AM6" s="12">
        <v>0</v>
      </c>
      <c r="AN6" s="12">
        <v>0</v>
      </c>
      <c r="AO6" s="12">
        <v>0</v>
      </c>
      <c r="AP6" s="12">
        <v>2</v>
      </c>
      <c r="AQ6" s="12">
        <v>0</v>
      </c>
      <c r="AR6" s="12">
        <v>0</v>
      </c>
      <c r="AS6" s="12">
        <v>0</v>
      </c>
      <c r="AT6" s="12">
        <v>0</v>
      </c>
      <c r="AU6" s="12">
        <v>0</v>
      </c>
      <c r="AV6" s="12">
        <v>0</v>
      </c>
      <c r="AW6" s="12">
        <v>0</v>
      </c>
      <c r="AX6" s="12">
        <v>0</v>
      </c>
      <c r="AY6" s="12" t="s">
        <v>210</v>
      </c>
      <c r="AZ6" s="12">
        <v>0</v>
      </c>
      <c r="BA6" s="12">
        <v>0</v>
      </c>
      <c r="BB6" s="12">
        <v>0</v>
      </c>
      <c r="BC6" s="12">
        <v>0</v>
      </c>
      <c r="BD6" s="12">
        <v>0</v>
      </c>
      <c r="BE6" s="12">
        <v>0</v>
      </c>
      <c r="BF6" s="12">
        <v>0</v>
      </c>
      <c r="BG6" s="12">
        <v>0</v>
      </c>
      <c r="BH6" s="12">
        <v>0</v>
      </c>
      <c r="BI6" s="12">
        <v>0</v>
      </c>
      <c r="BJ6" s="12">
        <v>0</v>
      </c>
      <c r="BK6" s="12">
        <v>0</v>
      </c>
      <c r="BL6" s="12">
        <v>0</v>
      </c>
      <c r="BM6" s="12">
        <v>0</v>
      </c>
      <c r="BN6" s="12">
        <v>0</v>
      </c>
      <c r="BO6" s="12">
        <v>0</v>
      </c>
      <c r="BP6" s="12">
        <v>0</v>
      </c>
    </row>
    <row r="7" spans="1:68" s="12" customFormat="1" ht="15" customHeight="1">
      <c r="A7" s="11" t="s">
        <v>200</v>
      </c>
      <c r="B7" s="11" t="s">
        <v>201</v>
      </c>
      <c r="C7" s="12" t="s">
        <v>226</v>
      </c>
      <c r="D7" s="12">
        <v>133</v>
      </c>
      <c r="E7" s="12">
        <v>1</v>
      </c>
      <c r="F7" s="12" t="s">
        <v>218</v>
      </c>
      <c r="G7" s="12">
        <v>20211019</v>
      </c>
      <c r="H7" s="11" t="s">
        <v>204</v>
      </c>
      <c r="I7" s="11" t="s">
        <v>204</v>
      </c>
      <c r="J7" s="26" t="s">
        <v>219</v>
      </c>
      <c r="K7" s="14">
        <v>0</v>
      </c>
      <c r="L7" s="12" t="s">
        <v>217</v>
      </c>
      <c r="M7" s="12">
        <v>2</v>
      </c>
      <c r="N7" s="12">
        <v>2</v>
      </c>
      <c r="O7" s="12">
        <v>0</v>
      </c>
      <c r="P7" s="12">
        <v>0</v>
      </c>
      <c r="Q7" s="12">
        <v>2</v>
      </c>
      <c r="R7" s="12">
        <v>0</v>
      </c>
      <c r="S7" s="12">
        <v>2</v>
      </c>
      <c r="T7" s="12">
        <v>1</v>
      </c>
      <c r="U7" s="12">
        <v>0</v>
      </c>
      <c r="V7" s="12">
        <v>0</v>
      </c>
      <c r="W7" s="12">
        <v>0</v>
      </c>
      <c r="X7" s="12">
        <v>0</v>
      </c>
      <c r="Y7" s="12">
        <v>2</v>
      </c>
      <c r="Z7" s="12">
        <v>1</v>
      </c>
      <c r="AA7" s="12">
        <v>0.5</v>
      </c>
      <c r="AB7" s="12">
        <v>11</v>
      </c>
      <c r="AC7" s="12">
        <v>1</v>
      </c>
      <c r="AD7" s="12">
        <v>400</v>
      </c>
      <c r="AE7" s="12">
        <v>0</v>
      </c>
      <c r="AF7" s="12">
        <v>0</v>
      </c>
      <c r="AG7" s="12">
        <v>3</v>
      </c>
      <c r="AH7" s="12">
        <v>0</v>
      </c>
      <c r="AI7" s="12">
        <v>1</v>
      </c>
      <c r="AJ7" s="12">
        <v>0</v>
      </c>
      <c r="AK7" s="12">
        <v>0</v>
      </c>
      <c r="AL7" s="12">
        <v>0</v>
      </c>
      <c r="AM7" s="12">
        <v>3</v>
      </c>
      <c r="AN7" s="12">
        <v>0</v>
      </c>
      <c r="AO7" s="12">
        <v>0</v>
      </c>
      <c r="AP7" s="12">
        <v>2</v>
      </c>
      <c r="AQ7" s="12">
        <v>0</v>
      </c>
      <c r="AR7" s="12">
        <v>0</v>
      </c>
      <c r="AS7" s="12">
        <v>0</v>
      </c>
      <c r="AT7" s="12">
        <v>2</v>
      </c>
      <c r="AU7" s="12">
        <v>0</v>
      </c>
      <c r="AV7" s="12">
        <v>0</v>
      </c>
      <c r="AW7" s="12">
        <v>0</v>
      </c>
      <c r="AX7" s="12">
        <v>0</v>
      </c>
      <c r="AY7" s="12" t="s">
        <v>220</v>
      </c>
      <c r="AZ7" s="12">
        <v>0</v>
      </c>
      <c r="BA7" s="12">
        <v>0</v>
      </c>
      <c r="BB7" s="12">
        <v>0</v>
      </c>
      <c r="BC7" s="12">
        <v>0</v>
      </c>
      <c r="BD7" s="12">
        <v>0</v>
      </c>
      <c r="BE7" s="12">
        <v>0</v>
      </c>
      <c r="BF7" s="12">
        <v>0</v>
      </c>
      <c r="BG7" s="12">
        <v>0</v>
      </c>
      <c r="BH7" s="12">
        <v>0</v>
      </c>
      <c r="BI7" s="12">
        <v>0</v>
      </c>
      <c r="BJ7" s="12">
        <v>0</v>
      </c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"/>
  <sheetViews>
    <sheetView tabSelected="1" workbookViewId="0">
      <selection activeCell="D21" sqref="D21"/>
    </sheetView>
  </sheetViews>
  <sheetFormatPr defaultRowHeight="15"/>
  <cols>
    <col min="1" max="1" width="10.140625" customWidth="1"/>
    <col min="2" max="2" width="10.5703125" customWidth="1"/>
    <col min="6" max="6" width="7" customWidth="1"/>
    <col min="7" max="7" width="8" customWidth="1"/>
    <col min="8" max="8" width="7.28515625" customWidth="1"/>
    <col min="10" max="10" width="7" customWidth="1"/>
  </cols>
  <sheetData>
    <row r="1" spans="1:17" s="12" customFormat="1" ht="15" customHeight="1">
      <c r="A1" s="11" t="s">
        <v>124</v>
      </c>
      <c r="B1" s="12" t="s">
        <v>127</v>
      </c>
      <c r="C1" s="12" t="s">
        <v>128</v>
      </c>
      <c r="D1" s="11" t="s">
        <v>228</v>
      </c>
      <c r="E1" s="11" t="s">
        <v>187</v>
      </c>
      <c r="F1" s="11" t="s">
        <v>188</v>
      </c>
      <c r="G1" s="11" t="s">
        <v>189</v>
      </c>
      <c r="H1" s="16" t="s">
        <v>190</v>
      </c>
      <c r="I1" s="16" t="s">
        <v>191</v>
      </c>
      <c r="J1" s="11" t="s">
        <v>192</v>
      </c>
      <c r="K1" s="11" t="s">
        <v>193</v>
      </c>
      <c r="L1" s="11" t="s">
        <v>194</v>
      </c>
      <c r="M1" s="11" t="s">
        <v>195</v>
      </c>
      <c r="N1" s="17" t="s">
        <v>196</v>
      </c>
      <c r="O1" s="18" t="s">
        <v>197</v>
      </c>
      <c r="P1" s="17" t="s">
        <v>198</v>
      </c>
      <c r="Q1" s="16" t="s">
        <v>199</v>
      </c>
    </row>
    <row r="2" spans="1:17" s="12" customFormat="1" ht="15" customHeight="1">
      <c r="A2" s="11" t="s">
        <v>200</v>
      </c>
      <c r="B2" s="12" t="s">
        <v>227</v>
      </c>
      <c r="C2" s="12">
        <v>20210914</v>
      </c>
      <c r="D2" s="20">
        <v>29</v>
      </c>
      <c r="E2" s="20">
        <v>4</v>
      </c>
      <c r="F2" s="21">
        <v>2.2799999999999998</v>
      </c>
      <c r="G2" s="21">
        <v>2</v>
      </c>
      <c r="H2" s="22">
        <v>6.43</v>
      </c>
      <c r="I2" s="22">
        <v>5</v>
      </c>
      <c r="J2" s="22">
        <v>6</v>
      </c>
      <c r="K2" s="22">
        <v>5</v>
      </c>
      <c r="L2" s="21">
        <v>10</v>
      </c>
      <c r="M2" s="23">
        <v>2</v>
      </c>
      <c r="N2" s="25">
        <v>18</v>
      </c>
      <c r="O2" s="25">
        <f>(N2/P2)</f>
        <v>0.72</v>
      </c>
      <c r="P2" s="24">
        <v>25</v>
      </c>
      <c r="Q2" s="1">
        <v>2.61</v>
      </c>
    </row>
    <row r="3" spans="1:17" s="12" customFormat="1" ht="15" customHeight="1">
      <c r="A3" s="11" t="s">
        <v>200</v>
      </c>
      <c r="B3" s="12" t="s">
        <v>207</v>
      </c>
      <c r="C3" s="12">
        <v>20211019</v>
      </c>
      <c r="D3" s="27">
        <v>31</v>
      </c>
      <c r="E3" s="22">
        <v>5</v>
      </c>
      <c r="F3" s="27">
        <v>3.12</v>
      </c>
      <c r="G3" s="22">
        <v>5</v>
      </c>
      <c r="H3" s="28">
        <v>6.5</v>
      </c>
      <c r="I3" s="22">
        <v>5</v>
      </c>
      <c r="J3" s="27">
        <v>6</v>
      </c>
      <c r="K3" s="22">
        <v>5</v>
      </c>
      <c r="L3" s="29">
        <v>14</v>
      </c>
      <c r="M3" s="25">
        <v>4</v>
      </c>
      <c r="N3" s="30">
        <v>24</v>
      </c>
      <c r="O3" s="27">
        <v>0.96</v>
      </c>
      <c r="P3" s="24">
        <v>25</v>
      </c>
      <c r="Q3" s="16">
        <v>2.57</v>
      </c>
    </row>
    <row r="4" spans="1:17" s="12" customFormat="1" ht="15" customHeight="1">
      <c r="A4" s="11" t="s">
        <v>200</v>
      </c>
      <c r="B4" s="12" t="s">
        <v>211</v>
      </c>
      <c r="C4" s="12">
        <v>20211019</v>
      </c>
      <c r="D4" s="29">
        <v>29</v>
      </c>
      <c r="E4" s="20">
        <v>4</v>
      </c>
      <c r="F4" s="27">
        <v>3.36</v>
      </c>
      <c r="G4" s="22">
        <v>5</v>
      </c>
      <c r="H4" s="31">
        <v>6.13</v>
      </c>
      <c r="I4" s="20">
        <v>4</v>
      </c>
      <c r="J4" s="27">
        <v>6</v>
      </c>
      <c r="K4" s="22">
        <v>5</v>
      </c>
      <c r="L4" s="29">
        <v>14</v>
      </c>
      <c r="M4" s="25">
        <v>4</v>
      </c>
      <c r="N4" s="32">
        <v>22</v>
      </c>
      <c r="O4" s="29">
        <v>0.88</v>
      </c>
      <c r="P4" s="24">
        <v>25</v>
      </c>
      <c r="Q4" s="16">
        <v>2.41</v>
      </c>
    </row>
    <row r="5" spans="1:17" s="12" customFormat="1" ht="15" customHeight="1">
      <c r="A5" s="11" t="s">
        <v>200</v>
      </c>
      <c r="B5" s="12" t="s">
        <v>213</v>
      </c>
      <c r="C5" s="12">
        <v>20211019</v>
      </c>
      <c r="D5" s="29">
        <v>30</v>
      </c>
      <c r="E5" s="20">
        <v>4</v>
      </c>
      <c r="F5" s="27">
        <v>3.41</v>
      </c>
      <c r="G5" s="22">
        <v>5</v>
      </c>
      <c r="H5" s="31">
        <v>6.04</v>
      </c>
      <c r="I5" s="20">
        <v>4</v>
      </c>
      <c r="J5" s="29">
        <v>5</v>
      </c>
      <c r="K5" s="25">
        <v>4</v>
      </c>
      <c r="L5" s="33">
        <v>12</v>
      </c>
      <c r="M5" s="21">
        <v>2</v>
      </c>
      <c r="N5" s="32">
        <v>19</v>
      </c>
      <c r="O5" s="29">
        <v>0.76</v>
      </c>
      <c r="P5" s="24">
        <v>25</v>
      </c>
      <c r="Q5" s="16">
        <v>2.25</v>
      </c>
    </row>
    <row r="6" spans="1:17" s="12" customFormat="1" ht="15" customHeight="1">
      <c r="A6" s="11" t="s">
        <v>200</v>
      </c>
      <c r="B6" s="12" t="s">
        <v>215</v>
      </c>
      <c r="C6" s="12">
        <v>20211019</v>
      </c>
      <c r="D6" s="33">
        <v>26</v>
      </c>
      <c r="E6" s="21">
        <v>2</v>
      </c>
      <c r="F6" s="27">
        <v>3.24</v>
      </c>
      <c r="G6" s="22">
        <v>5</v>
      </c>
      <c r="H6" s="31">
        <v>6.14</v>
      </c>
      <c r="I6" s="20">
        <v>4</v>
      </c>
      <c r="J6" s="29">
        <v>5</v>
      </c>
      <c r="K6" s="25">
        <v>4</v>
      </c>
      <c r="L6" s="29">
        <v>15</v>
      </c>
      <c r="M6" s="25">
        <v>4</v>
      </c>
      <c r="N6" s="32">
        <v>19</v>
      </c>
      <c r="O6" s="29">
        <v>0.76</v>
      </c>
      <c r="P6" s="24">
        <v>25</v>
      </c>
      <c r="Q6" s="16">
        <v>2.33</v>
      </c>
    </row>
    <row r="7" spans="1:17" s="12" customFormat="1" ht="15" customHeight="1">
      <c r="A7" s="11" t="s">
        <v>200</v>
      </c>
      <c r="B7" s="12" t="s">
        <v>218</v>
      </c>
      <c r="C7" s="12">
        <v>20211019</v>
      </c>
      <c r="D7" s="34">
        <v>17</v>
      </c>
      <c r="E7" s="35">
        <v>0</v>
      </c>
      <c r="F7" s="27">
        <v>3.08</v>
      </c>
      <c r="G7" s="22">
        <v>5</v>
      </c>
      <c r="H7" s="36">
        <v>4.53</v>
      </c>
      <c r="I7" s="21">
        <v>2</v>
      </c>
      <c r="J7" s="34">
        <v>3</v>
      </c>
      <c r="K7" s="35">
        <v>0</v>
      </c>
      <c r="L7" s="34">
        <v>2</v>
      </c>
      <c r="M7" s="35">
        <v>0</v>
      </c>
      <c r="N7" s="37">
        <v>7</v>
      </c>
      <c r="O7" s="34">
        <v>0.28000000000000003</v>
      </c>
      <c r="P7" s="24">
        <v>25</v>
      </c>
      <c r="Q7" s="16">
        <v>1.06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workbookViewId="0">
      <pane xSplit="15" ySplit="22" topLeftCell="P50" activePane="bottomRight" state="frozen"/>
      <selection pane="topRight" activeCell="P1" sqref="P1"/>
      <selection pane="bottomLeft" activeCell="A23" sqref="A23"/>
      <selection pane="bottomRight" activeCell="C32" sqref="C32"/>
    </sheetView>
  </sheetViews>
  <sheetFormatPr defaultRowHeight="12.75"/>
  <cols>
    <col min="1" max="1" width="24.42578125" style="1" customWidth="1"/>
    <col min="2" max="2" width="6.140625" style="1" customWidth="1"/>
    <col min="3" max="3" width="6.28515625" style="1" customWidth="1"/>
    <col min="4" max="4" width="6.5703125" style="1" customWidth="1"/>
    <col min="5" max="5" width="7" style="1" customWidth="1"/>
    <col min="6" max="6" width="5.85546875" style="1" customWidth="1"/>
    <col min="7" max="7" width="7.5703125" style="3" customWidth="1"/>
    <col min="8" max="8" width="7.85546875" style="4" customWidth="1"/>
    <col min="9" max="9" width="5.85546875" style="5" customWidth="1"/>
    <col min="10" max="10" width="8.42578125" style="1" customWidth="1"/>
    <col min="11" max="16384" width="9.140625" style="1"/>
  </cols>
  <sheetData>
    <row r="1" spans="1:10">
      <c r="A1" s="1" t="s">
        <v>0</v>
      </c>
      <c r="B1" s="2"/>
    </row>
    <row r="2" spans="1:10">
      <c r="A2" s="1" t="s">
        <v>1</v>
      </c>
      <c r="B2" s="2"/>
    </row>
    <row r="3" spans="1:10">
      <c r="A3" s="1" t="s">
        <v>2</v>
      </c>
      <c r="B3" s="2"/>
    </row>
    <row r="4" spans="1:10">
      <c r="A4" s="6" t="s">
        <v>3</v>
      </c>
      <c r="B4" s="2"/>
    </row>
    <row r="6" spans="1:10" ht="12">
      <c r="A6" s="1" t="s">
        <v>4</v>
      </c>
      <c r="C6" s="1" t="s">
        <v>5</v>
      </c>
      <c r="G6" s="3" t="s">
        <v>6</v>
      </c>
      <c r="H6" s="4" t="s">
        <v>7</v>
      </c>
      <c r="I6" s="4" t="s">
        <v>8</v>
      </c>
      <c r="J6" s="1" t="s">
        <v>9</v>
      </c>
    </row>
    <row r="7" spans="1:10">
      <c r="A7" s="1" t="s">
        <v>10</v>
      </c>
      <c r="B7" s="1">
        <v>1</v>
      </c>
      <c r="C7" s="1">
        <v>2</v>
      </c>
      <c r="D7" s="1">
        <v>3</v>
      </c>
      <c r="E7" s="1">
        <v>4</v>
      </c>
      <c r="F7" s="1">
        <v>5</v>
      </c>
      <c r="J7" s="1" t="s">
        <v>11</v>
      </c>
    </row>
    <row r="8" spans="1:10">
      <c r="J8" s="1" t="s">
        <v>12</v>
      </c>
    </row>
    <row r="10" spans="1:10">
      <c r="A10" s="1" t="s">
        <v>13</v>
      </c>
      <c r="C10" s="1">
        <v>1</v>
      </c>
      <c r="G10" s="3">
        <f>SUM(B10:F10)</f>
        <v>1</v>
      </c>
      <c r="H10" s="4">
        <f>(G10/5)</f>
        <v>0.2</v>
      </c>
      <c r="I10" s="7">
        <f>(H10/1.022)</f>
        <v>0.19569471624266147</v>
      </c>
    </row>
    <row r="11" spans="1:10">
      <c r="A11" s="1" t="s">
        <v>14</v>
      </c>
      <c r="B11" s="8"/>
      <c r="C11" s="8"/>
      <c r="D11" s="8"/>
      <c r="E11" s="8"/>
      <c r="G11" s="9"/>
      <c r="I11" s="7"/>
    </row>
    <row r="12" spans="1:10">
      <c r="A12" s="1" t="s">
        <v>15</v>
      </c>
      <c r="B12" s="8">
        <v>3</v>
      </c>
      <c r="C12" s="8">
        <v>4</v>
      </c>
      <c r="D12" s="8">
        <v>1</v>
      </c>
      <c r="E12" s="1">
        <v>2</v>
      </c>
      <c r="G12" s="9">
        <f>SUM(B12:F12)</f>
        <v>10</v>
      </c>
      <c r="H12" s="4">
        <f t="shared" ref="H12:H52" si="0">(G12/5)</f>
        <v>2</v>
      </c>
      <c r="I12" s="7">
        <f t="shared" ref="I12:I49" si="1">(H12/1.022)</f>
        <v>1.9569471624266144</v>
      </c>
    </row>
    <row r="13" spans="1:10">
      <c r="A13" s="1" t="s">
        <v>16</v>
      </c>
      <c r="C13" s="8"/>
      <c r="E13" s="8"/>
      <c r="G13" s="9"/>
      <c r="I13" s="7"/>
    </row>
    <row r="14" spans="1:10">
      <c r="A14" s="1" t="s">
        <v>17</v>
      </c>
      <c r="C14" s="8"/>
      <c r="E14" s="8">
        <v>2</v>
      </c>
      <c r="G14" s="9">
        <f>SUM(B14:F14)</f>
        <v>2</v>
      </c>
      <c r="H14" s="4">
        <f t="shared" si="0"/>
        <v>0.4</v>
      </c>
      <c r="I14" s="7">
        <f t="shared" si="1"/>
        <v>0.39138943248532293</v>
      </c>
    </row>
    <row r="15" spans="1:10">
      <c r="A15" s="1" t="s">
        <v>18</v>
      </c>
      <c r="C15" s="8"/>
      <c r="E15" s="8">
        <v>2</v>
      </c>
      <c r="G15" s="9">
        <f>SUM(B15:F15)</f>
        <v>2</v>
      </c>
      <c r="H15" s="4">
        <f t="shared" si="0"/>
        <v>0.4</v>
      </c>
      <c r="I15" s="7">
        <f t="shared" si="1"/>
        <v>0.39138943248532293</v>
      </c>
    </row>
    <row r="16" spans="1:10">
      <c r="A16" s="1" t="s">
        <v>19</v>
      </c>
      <c r="B16" s="1">
        <v>1</v>
      </c>
      <c r="C16" s="8"/>
      <c r="E16" s="1">
        <v>1</v>
      </c>
      <c r="F16" s="8">
        <v>2</v>
      </c>
      <c r="G16" s="9">
        <f>SUM(B16:F16)</f>
        <v>4</v>
      </c>
      <c r="H16" s="4">
        <f t="shared" si="0"/>
        <v>0.8</v>
      </c>
      <c r="I16" s="7">
        <f t="shared" si="1"/>
        <v>0.78277886497064586</v>
      </c>
      <c r="J16" s="1" t="s">
        <v>20</v>
      </c>
    </row>
    <row r="17" spans="1:10">
      <c r="A17" s="1" t="s">
        <v>21</v>
      </c>
      <c r="B17" s="8"/>
      <c r="C17" s="8"/>
      <c r="D17" s="8"/>
      <c r="E17" s="8"/>
      <c r="F17" s="8"/>
      <c r="G17" s="9"/>
      <c r="I17" s="7"/>
    </row>
    <row r="18" spans="1:10">
      <c r="A18" s="1" t="s">
        <v>22</v>
      </c>
      <c r="B18" s="8"/>
      <c r="C18" s="8"/>
      <c r="D18" s="8"/>
      <c r="E18" s="8"/>
      <c r="G18" s="9"/>
      <c r="I18" s="7"/>
      <c r="J18" s="1" t="s">
        <v>20</v>
      </c>
    </row>
    <row r="19" spans="1:10">
      <c r="A19" s="1" t="s">
        <v>23</v>
      </c>
      <c r="B19" s="8">
        <v>108</v>
      </c>
      <c r="C19" s="8">
        <v>58</v>
      </c>
      <c r="D19" s="8">
        <v>125</v>
      </c>
      <c r="E19" s="8">
        <v>10</v>
      </c>
      <c r="F19" s="8">
        <v>25</v>
      </c>
      <c r="G19" s="9">
        <f>SUM(B19:F19)</f>
        <v>326</v>
      </c>
      <c r="H19" s="4">
        <f t="shared" si="0"/>
        <v>65.2</v>
      </c>
      <c r="I19" s="7">
        <f t="shared" si="1"/>
        <v>63.796477495107631</v>
      </c>
      <c r="J19" s="1" t="s">
        <v>20</v>
      </c>
    </row>
    <row r="20" spans="1:10">
      <c r="A20" s="1" t="s">
        <v>24</v>
      </c>
      <c r="B20" s="8"/>
      <c r="C20" s="8"/>
      <c r="D20" s="8"/>
      <c r="E20" s="8"/>
      <c r="F20" s="8"/>
      <c r="I20" s="7"/>
    </row>
    <row r="21" spans="1:10">
      <c r="A21" s="1" t="s">
        <v>25</v>
      </c>
      <c r="B21" s="8">
        <v>6</v>
      </c>
      <c r="C21" s="1">
        <v>3</v>
      </c>
      <c r="D21" s="8">
        <v>1</v>
      </c>
      <c r="E21" s="8">
        <v>5</v>
      </c>
      <c r="F21" s="8">
        <v>3</v>
      </c>
      <c r="G21" s="9">
        <f t="shared" ref="G21:G26" si="2">SUM(B21:F21)</f>
        <v>18</v>
      </c>
      <c r="H21" s="4">
        <f t="shared" si="0"/>
        <v>3.6</v>
      </c>
      <c r="I21" s="7">
        <f t="shared" si="1"/>
        <v>3.5225048923679059</v>
      </c>
    </row>
    <row r="22" spans="1:10">
      <c r="A22" s="1" t="s">
        <v>26</v>
      </c>
      <c r="B22" s="1">
        <v>1</v>
      </c>
      <c r="C22" s="8">
        <v>5</v>
      </c>
      <c r="D22" s="8">
        <v>1</v>
      </c>
      <c r="E22" s="8"/>
      <c r="F22" s="8"/>
      <c r="G22" s="9">
        <f t="shared" si="2"/>
        <v>7</v>
      </c>
      <c r="H22" s="4">
        <f t="shared" si="0"/>
        <v>1.4</v>
      </c>
      <c r="I22" s="7">
        <f t="shared" si="1"/>
        <v>1.3698630136986301</v>
      </c>
      <c r="J22" s="7"/>
    </row>
    <row r="23" spans="1:10">
      <c r="A23" s="1" t="s">
        <v>27</v>
      </c>
      <c r="B23" s="1">
        <v>1</v>
      </c>
      <c r="C23" s="8">
        <v>3</v>
      </c>
      <c r="D23" s="8"/>
      <c r="E23" s="8"/>
      <c r="F23" s="8"/>
      <c r="G23" s="9">
        <f t="shared" si="2"/>
        <v>4</v>
      </c>
      <c r="H23" s="4">
        <f t="shared" si="0"/>
        <v>0.8</v>
      </c>
      <c r="I23" s="7">
        <f t="shared" si="1"/>
        <v>0.78277886497064586</v>
      </c>
      <c r="J23" s="7"/>
    </row>
    <row r="24" spans="1:10">
      <c r="A24" s="1" t="s">
        <v>28</v>
      </c>
      <c r="C24" s="8">
        <v>1</v>
      </c>
      <c r="D24" s="8"/>
      <c r="E24" s="8"/>
      <c r="F24" s="8"/>
      <c r="G24" s="9">
        <f t="shared" si="2"/>
        <v>1</v>
      </c>
      <c r="H24" s="4">
        <f t="shared" si="0"/>
        <v>0.2</v>
      </c>
      <c r="I24" s="7">
        <f t="shared" si="1"/>
        <v>0.19569471624266147</v>
      </c>
      <c r="J24" s="7"/>
    </row>
    <row r="25" spans="1:10">
      <c r="A25" s="1" t="s">
        <v>29</v>
      </c>
      <c r="B25" s="1">
        <v>3</v>
      </c>
      <c r="C25" s="8">
        <v>1</v>
      </c>
      <c r="D25" s="8"/>
      <c r="E25" s="8"/>
      <c r="F25" s="8">
        <v>2</v>
      </c>
      <c r="G25" s="9">
        <f t="shared" si="2"/>
        <v>6</v>
      </c>
      <c r="H25" s="4">
        <f t="shared" si="0"/>
        <v>1.2</v>
      </c>
      <c r="I25" s="7">
        <f t="shared" si="1"/>
        <v>1.1741682974559686</v>
      </c>
      <c r="J25" s="7"/>
    </row>
    <row r="26" spans="1:10">
      <c r="A26" s="1" t="s">
        <v>30</v>
      </c>
      <c r="B26" s="1">
        <v>2</v>
      </c>
      <c r="C26" s="8"/>
      <c r="D26" s="8">
        <v>1</v>
      </c>
      <c r="E26" s="8"/>
      <c r="F26" s="8"/>
      <c r="G26" s="9">
        <f t="shared" si="2"/>
        <v>3</v>
      </c>
      <c r="H26" s="4">
        <f t="shared" si="0"/>
        <v>0.6</v>
      </c>
      <c r="I26" s="7">
        <f t="shared" si="1"/>
        <v>0.58708414872798431</v>
      </c>
      <c r="J26" s="7"/>
    </row>
    <row r="27" spans="1:10">
      <c r="A27" s="1" t="s">
        <v>31</v>
      </c>
      <c r="I27" s="7"/>
    </row>
    <row r="28" spans="1:10">
      <c r="A28" s="1" t="s">
        <v>32</v>
      </c>
      <c r="B28" s="1">
        <v>5</v>
      </c>
      <c r="F28" s="1">
        <v>1</v>
      </c>
      <c r="G28" s="3">
        <f>SUM(B28:F28)</f>
        <v>6</v>
      </c>
      <c r="H28" s="4">
        <f t="shared" si="0"/>
        <v>1.2</v>
      </c>
      <c r="I28" s="7">
        <f t="shared" si="1"/>
        <v>1.1741682974559686</v>
      </c>
      <c r="J28" s="1" t="s">
        <v>20</v>
      </c>
    </row>
    <row r="29" spans="1:10">
      <c r="A29" s="1" t="s">
        <v>33</v>
      </c>
      <c r="B29" s="1">
        <v>1</v>
      </c>
      <c r="C29" s="1">
        <v>1</v>
      </c>
      <c r="E29" s="1">
        <v>1</v>
      </c>
      <c r="G29" s="3">
        <f>SUM(B29:F29)</f>
        <v>3</v>
      </c>
      <c r="H29" s="4">
        <f t="shared" si="0"/>
        <v>0.6</v>
      </c>
      <c r="I29" s="7">
        <f t="shared" si="1"/>
        <v>0.58708414872798431</v>
      </c>
    </row>
    <row r="30" spans="1:10">
      <c r="A30" s="1" t="s">
        <v>34</v>
      </c>
      <c r="C30" s="1">
        <v>1</v>
      </c>
      <c r="G30" s="3">
        <f>SUM(B30:F30)</f>
        <v>1</v>
      </c>
      <c r="H30" s="4">
        <f t="shared" si="0"/>
        <v>0.2</v>
      </c>
      <c r="I30" s="7">
        <f t="shared" si="1"/>
        <v>0.19569471624266147</v>
      </c>
    </row>
    <row r="31" spans="1:10">
      <c r="A31" s="1" t="s">
        <v>35</v>
      </c>
      <c r="I31" s="7"/>
    </row>
    <row r="32" spans="1:10">
      <c r="A32" s="1" t="s">
        <v>36</v>
      </c>
      <c r="C32" s="1">
        <v>1</v>
      </c>
      <c r="D32" s="1">
        <v>1</v>
      </c>
      <c r="G32" s="3">
        <f>SUM(B32:F32)</f>
        <v>2</v>
      </c>
      <c r="H32" s="4">
        <f t="shared" si="0"/>
        <v>0.4</v>
      </c>
      <c r="I32" s="7">
        <f t="shared" si="1"/>
        <v>0.39138943248532293</v>
      </c>
    </row>
    <row r="33" spans="1:10">
      <c r="A33" s="1" t="s">
        <v>37</v>
      </c>
      <c r="I33" s="7"/>
    </row>
    <row r="34" spans="1:10">
      <c r="A34" s="1" t="s">
        <v>38</v>
      </c>
      <c r="C34" s="1">
        <v>1</v>
      </c>
      <c r="G34" s="3">
        <f>SUM(B34:F34)</f>
        <v>1</v>
      </c>
      <c r="H34" s="4">
        <f t="shared" si="0"/>
        <v>0.2</v>
      </c>
      <c r="I34" s="7">
        <f t="shared" si="1"/>
        <v>0.19569471624266147</v>
      </c>
    </row>
    <row r="35" spans="1:10">
      <c r="A35" s="1" t="s">
        <v>39</v>
      </c>
      <c r="B35" s="8"/>
      <c r="D35" s="8"/>
      <c r="E35" s="8"/>
      <c r="G35" s="9"/>
      <c r="I35" s="7"/>
    </row>
    <row r="36" spans="1:10">
      <c r="A36" s="1" t="s">
        <v>40</v>
      </c>
      <c r="B36" s="8">
        <v>29</v>
      </c>
      <c r="C36" s="1">
        <v>8</v>
      </c>
      <c r="D36" s="8">
        <v>1</v>
      </c>
      <c r="E36" s="8"/>
      <c r="F36" s="1">
        <v>1</v>
      </c>
      <c r="G36" s="9">
        <f>SUM(B36:F36)</f>
        <v>39</v>
      </c>
      <c r="H36" s="4">
        <f t="shared" si="0"/>
        <v>7.8</v>
      </c>
      <c r="I36" s="7">
        <f t="shared" si="1"/>
        <v>7.6320939334637963</v>
      </c>
    </row>
    <row r="37" spans="1:10">
      <c r="A37" s="1" t="s">
        <v>41</v>
      </c>
      <c r="B37" s="8"/>
      <c r="D37" s="8"/>
      <c r="E37" s="8"/>
      <c r="G37" s="9"/>
      <c r="I37" s="7"/>
      <c r="J37" s="1" t="s">
        <v>20</v>
      </c>
    </row>
    <row r="38" spans="1:10">
      <c r="A38" s="1" t="s">
        <v>42</v>
      </c>
      <c r="B38" s="8"/>
      <c r="C38" s="8"/>
      <c r="D38" s="8"/>
      <c r="E38" s="8"/>
      <c r="F38" s="8"/>
      <c r="I38" s="7"/>
    </row>
    <row r="39" spans="1:10">
      <c r="A39" s="1" t="s">
        <v>43</v>
      </c>
      <c r="B39" s="8">
        <v>1</v>
      </c>
      <c r="C39" s="8"/>
      <c r="D39" s="8"/>
      <c r="E39" s="8"/>
      <c r="F39" s="8"/>
      <c r="G39" s="9">
        <f>SUM(B39:F39)</f>
        <v>1</v>
      </c>
      <c r="H39" s="4">
        <f t="shared" si="0"/>
        <v>0.2</v>
      </c>
      <c r="I39" s="7">
        <f t="shared" si="1"/>
        <v>0.19569471624266147</v>
      </c>
    </row>
    <row r="40" spans="1:10">
      <c r="A40" s="1" t="s">
        <v>44</v>
      </c>
      <c r="B40" s="8">
        <v>1</v>
      </c>
      <c r="C40" s="8"/>
      <c r="D40" s="8"/>
      <c r="E40" s="8"/>
      <c r="F40" s="8"/>
      <c r="G40" s="9">
        <f>SUM(B40:F40)</f>
        <v>1</v>
      </c>
      <c r="H40" s="4">
        <f t="shared" si="0"/>
        <v>0.2</v>
      </c>
      <c r="I40" s="7">
        <f t="shared" si="1"/>
        <v>0.19569471624266147</v>
      </c>
    </row>
    <row r="41" spans="1:10">
      <c r="A41" s="1" t="s">
        <v>45</v>
      </c>
      <c r="B41" s="8">
        <v>3</v>
      </c>
      <c r="C41" s="8">
        <v>1</v>
      </c>
      <c r="D41" s="8">
        <v>1</v>
      </c>
      <c r="E41" s="8"/>
      <c r="F41" s="8"/>
      <c r="G41" s="9">
        <f>SUM(B41:F41)</f>
        <v>5</v>
      </c>
      <c r="H41" s="4">
        <f t="shared" si="0"/>
        <v>1</v>
      </c>
      <c r="I41" s="7">
        <f t="shared" si="1"/>
        <v>0.97847358121330719</v>
      </c>
    </row>
    <row r="42" spans="1:10">
      <c r="A42" s="1" t="s">
        <v>46</v>
      </c>
      <c r="B42" s="8"/>
      <c r="C42" s="8"/>
      <c r="D42" s="8">
        <v>2</v>
      </c>
      <c r="E42" s="8"/>
      <c r="F42" s="8">
        <v>1</v>
      </c>
      <c r="G42" s="9">
        <f>SUM(B42:F42)</f>
        <v>3</v>
      </c>
      <c r="H42" s="4">
        <f t="shared" si="0"/>
        <v>0.6</v>
      </c>
      <c r="I42" s="7">
        <f t="shared" si="1"/>
        <v>0.58708414872798431</v>
      </c>
    </row>
    <row r="43" spans="1:10">
      <c r="A43" s="1" t="s">
        <v>47</v>
      </c>
      <c r="B43" s="8"/>
      <c r="C43" s="8"/>
      <c r="D43" s="8"/>
      <c r="E43" s="8"/>
      <c r="F43" s="8"/>
      <c r="I43" s="7"/>
    </row>
    <row r="44" spans="1:10">
      <c r="A44" s="1" t="s">
        <v>48</v>
      </c>
      <c r="B44" s="8"/>
      <c r="C44" s="8"/>
      <c r="E44" s="8">
        <v>2</v>
      </c>
      <c r="F44" s="8"/>
      <c r="G44" s="9">
        <f>SUM(B44:F44)</f>
        <v>2</v>
      </c>
      <c r="H44" s="4">
        <f t="shared" si="0"/>
        <v>0.4</v>
      </c>
      <c r="I44" s="7">
        <f t="shared" si="1"/>
        <v>0.39138943248532293</v>
      </c>
      <c r="J44" s="1" t="s">
        <v>20</v>
      </c>
    </row>
    <row r="45" spans="1:10">
      <c r="A45" s="1" t="s">
        <v>49</v>
      </c>
      <c r="B45" s="1">
        <v>4</v>
      </c>
      <c r="C45" s="1">
        <v>6</v>
      </c>
      <c r="D45" s="1">
        <v>1</v>
      </c>
      <c r="E45" s="1">
        <v>2</v>
      </c>
      <c r="F45" s="8">
        <v>13</v>
      </c>
      <c r="G45" s="9">
        <f>SUM(B45:F45)</f>
        <v>26</v>
      </c>
      <c r="H45" s="4">
        <f t="shared" si="0"/>
        <v>5.2</v>
      </c>
      <c r="I45" s="7">
        <f t="shared" si="1"/>
        <v>5.0880626223091978</v>
      </c>
      <c r="J45" s="1" t="s">
        <v>20</v>
      </c>
    </row>
    <row r="46" spans="1:10">
      <c r="A46" s="1" t="s">
        <v>50</v>
      </c>
      <c r="B46" s="1">
        <v>1</v>
      </c>
      <c r="C46" s="1">
        <v>1</v>
      </c>
      <c r="F46" s="8"/>
      <c r="G46" s="9">
        <f>SUM(B46:F46)</f>
        <v>2</v>
      </c>
      <c r="H46" s="4">
        <f t="shared" si="0"/>
        <v>0.4</v>
      </c>
      <c r="I46" s="7">
        <f t="shared" si="1"/>
        <v>0.39138943248532293</v>
      </c>
      <c r="J46" s="1" t="s">
        <v>20</v>
      </c>
    </row>
    <row r="47" spans="1:10">
      <c r="A47" s="1" t="s">
        <v>51</v>
      </c>
      <c r="B47" s="8"/>
      <c r="C47" s="8"/>
      <c r="D47" s="8"/>
      <c r="E47" s="8"/>
      <c r="F47" s="8"/>
      <c r="I47" s="7"/>
    </row>
    <row r="48" spans="1:10">
      <c r="A48" s="1" t="s">
        <v>52</v>
      </c>
      <c r="B48" s="8">
        <v>2</v>
      </c>
      <c r="C48" s="1">
        <v>25</v>
      </c>
      <c r="D48" s="1">
        <v>4</v>
      </c>
      <c r="E48" s="1">
        <v>3</v>
      </c>
      <c r="G48" s="9">
        <f>SUM(B48:F48)</f>
        <v>34</v>
      </c>
      <c r="H48" s="4">
        <f t="shared" si="0"/>
        <v>6.8</v>
      </c>
      <c r="I48" s="7">
        <f t="shared" si="1"/>
        <v>6.6536203522504893</v>
      </c>
    </row>
    <row r="49" spans="1:10">
      <c r="A49" s="1" t="s">
        <v>53</v>
      </c>
      <c r="B49" s="8"/>
      <c r="C49" s="1">
        <v>1</v>
      </c>
      <c r="E49" s="8"/>
      <c r="G49" s="9">
        <f>SUM(B49:F49)</f>
        <v>1</v>
      </c>
      <c r="H49" s="4">
        <f t="shared" si="0"/>
        <v>0.2</v>
      </c>
      <c r="I49" s="7">
        <f t="shared" si="1"/>
        <v>0.19569471624266147</v>
      </c>
    </row>
    <row r="50" spans="1:10">
      <c r="I50" s="7">
        <f>SUM(I10:I49)</f>
        <v>99.999999999999957</v>
      </c>
    </row>
    <row r="51" spans="1:10" ht="12">
      <c r="A51" s="1" t="s">
        <v>54</v>
      </c>
      <c r="B51" s="1">
        <f>SUM(B10:B49)</f>
        <v>172</v>
      </c>
      <c r="C51" s="1">
        <f>SUM(C10:C49)</f>
        <v>122</v>
      </c>
      <c r="D51" s="1">
        <f>SUM(D10:D49)</f>
        <v>139</v>
      </c>
      <c r="E51" s="1">
        <f>SUM(E10:E49)</f>
        <v>30</v>
      </c>
      <c r="F51" s="1">
        <f>SUM(F10:F49)</f>
        <v>48</v>
      </c>
      <c r="G51" s="9">
        <f>SUM(B51:F51)</f>
        <v>511</v>
      </c>
      <c r="H51" s="4">
        <f t="shared" si="0"/>
        <v>102.2</v>
      </c>
      <c r="I51" s="1"/>
      <c r="J51" s="4"/>
    </row>
    <row r="52" spans="1:10" ht="12">
      <c r="A52" s="1" t="s">
        <v>55</v>
      </c>
      <c r="B52" s="1">
        <v>17</v>
      </c>
      <c r="C52" s="1">
        <v>18</v>
      </c>
      <c r="D52" s="1">
        <v>11</v>
      </c>
      <c r="E52" s="1">
        <v>10</v>
      </c>
      <c r="F52" s="1">
        <v>8</v>
      </c>
      <c r="G52" s="3">
        <f>SUM(B52:F52)</f>
        <v>64</v>
      </c>
      <c r="H52" s="4">
        <f t="shared" si="0"/>
        <v>12.8</v>
      </c>
      <c r="I52" s="1"/>
      <c r="J52" s="4"/>
    </row>
    <row r="53" spans="1:10">
      <c r="J53" s="4"/>
    </row>
    <row r="54" spans="1:10">
      <c r="A54" s="1" t="s">
        <v>56</v>
      </c>
      <c r="D54" s="1">
        <v>409</v>
      </c>
      <c r="E54" s="4"/>
      <c r="J54" s="4"/>
    </row>
    <row r="55" spans="1:10">
      <c r="A55" s="1" t="s">
        <v>57</v>
      </c>
      <c r="D55" s="1">
        <v>28</v>
      </c>
    </row>
    <row r="56" spans="1:10">
      <c r="A56" s="1" t="s">
        <v>58</v>
      </c>
      <c r="D56" s="1">
        <v>2.2799999999999998</v>
      </c>
    </row>
    <row r="57" spans="1:10">
      <c r="A57" s="1" t="s">
        <v>59</v>
      </c>
      <c r="D57" s="1">
        <v>6.43</v>
      </c>
    </row>
    <row r="58" spans="1:10">
      <c r="A58" s="1" t="s">
        <v>60</v>
      </c>
      <c r="D58" s="1">
        <v>6</v>
      </c>
    </row>
    <row r="59" spans="1:10">
      <c r="A59" s="1" t="s">
        <v>61</v>
      </c>
      <c r="D59" s="1">
        <v>10</v>
      </c>
    </row>
    <row r="60" spans="1:10">
      <c r="A60" s="1" t="s">
        <v>62</v>
      </c>
      <c r="D60" s="1">
        <v>2.61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workbookViewId="0">
      <pane xSplit="15" ySplit="22" topLeftCell="P53" activePane="bottomRight" state="frozen"/>
      <selection pane="topRight" activeCell="P1" sqref="P1"/>
      <selection pane="bottomLeft" activeCell="A23" sqref="A23"/>
      <selection pane="bottomRight" activeCell="A64" sqref="A64"/>
    </sheetView>
  </sheetViews>
  <sheetFormatPr defaultRowHeight="12.75"/>
  <cols>
    <col min="1" max="1" width="24.42578125" style="1" customWidth="1"/>
    <col min="2" max="2" width="6.140625" style="1" customWidth="1"/>
    <col min="3" max="3" width="6.28515625" style="1" customWidth="1"/>
    <col min="4" max="4" width="6.5703125" style="1" customWidth="1"/>
    <col min="5" max="5" width="7" style="1" customWidth="1"/>
    <col min="6" max="6" width="5.85546875" style="1" customWidth="1"/>
    <col min="7" max="7" width="7.5703125" style="3" customWidth="1"/>
    <col min="8" max="8" width="7.85546875" style="4" customWidth="1"/>
    <col min="9" max="9" width="5.85546875" style="7" customWidth="1"/>
    <col min="10" max="10" width="8.42578125" style="1" customWidth="1"/>
    <col min="11" max="16384" width="9.140625" style="1"/>
  </cols>
  <sheetData>
    <row r="1" spans="1:10">
      <c r="A1" s="1" t="s">
        <v>0</v>
      </c>
      <c r="B1" s="2"/>
    </row>
    <row r="2" spans="1:10">
      <c r="A2" s="1" t="s">
        <v>63</v>
      </c>
      <c r="B2" s="2"/>
    </row>
    <row r="3" spans="1:10">
      <c r="A3" s="1" t="s">
        <v>64</v>
      </c>
      <c r="B3" s="2"/>
    </row>
    <row r="4" spans="1:10">
      <c r="A4" s="6" t="s">
        <v>3</v>
      </c>
      <c r="B4" s="2"/>
    </row>
    <row r="6" spans="1:10" ht="12">
      <c r="A6" s="1" t="s">
        <v>4</v>
      </c>
      <c r="C6" s="1" t="s">
        <v>5</v>
      </c>
      <c r="G6" s="3" t="s">
        <v>6</v>
      </c>
      <c r="H6" s="4" t="s">
        <v>7</v>
      </c>
      <c r="I6" s="4" t="s">
        <v>8</v>
      </c>
      <c r="J6" s="1" t="s">
        <v>9</v>
      </c>
    </row>
    <row r="7" spans="1:10">
      <c r="A7" s="1" t="s">
        <v>10</v>
      </c>
      <c r="B7" s="1">
        <v>1</v>
      </c>
      <c r="C7" s="1">
        <v>2</v>
      </c>
      <c r="D7" s="1">
        <v>3</v>
      </c>
      <c r="E7" s="1">
        <v>4</v>
      </c>
      <c r="F7" s="1">
        <v>5</v>
      </c>
      <c r="J7" s="1" t="s">
        <v>11</v>
      </c>
    </row>
    <row r="8" spans="1:10">
      <c r="J8" s="1" t="s">
        <v>12</v>
      </c>
    </row>
    <row r="10" spans="1:10">
      <c r="A10" s="1" t="s">
        <v>65</v>
      </c>
    </row>
    <row r="11" spans="1:10">
      <c r="A11" s="1" t="s">
        <v>66</v>
      </c>
      <c r="E11" s="1">
        <v>1</v>
      </c>
      <c r="G11" s="3">
        <f>SUM(B11:F11)</f>
        <v>1</v>
      </c>
      <c r="H11" s="4">
        <f>(G11/5)</f>
        <v>0.2</v>
      </c>
      <c r="I11" s="7">
        <f>(H11/0.888)</f>
        <v>0.22522522522522523</v>
      </c>
    </row>
    <row r="12" spans="1:10">
      <c r="A12" s="1" t="s">
        <v>13</v>
      </c>
      <c r="E12" s="1">
        <v>1</v>
      </c>
      <c r="G12" s="3">
        <f>SUM(B12:F12)</f>
        <v>1</v>
      </c>
      <c r="H12" s="4">
        <f t="shared" ref="H12:H55" si="0">(G12/5)</f>
        <v>0.2</v>
      </c>
      <c r="I12" s="7">
        <f t="shared" ref="I12:I52" si="1">(H12/0.888)</f>
        <v>0.22522522522522523</v>
      </c>
    </row>
    <row r="13" spans="1:10">
      <c r="A13" s="1" t="s">
        <v>67</v>
      </c>
    </row>
    <row r="14" spans="1:10">
      <c r="A14" s="1" t="s">
        <v>68</v>
      </c>
      <c r="B14" s="1">
        <v>1</v>
      </c>
      <c r="C14" s="1">
        <v>1</v>
      </c>
      <c r="E14" s="1">
        <v>1</v>
      </c>
      <c r="G14" s="3">
        <f>SUM(B14:F14)</f>
        <v>3</v>
      </c>
      <c r="H14" s="4">
        <f t="shared" si="0"/>
        <v>0.6</v>
      </c>
      <c r="I14" s="7">
        <f t="shared" si="1"/>
        <v>0.67567567567567566</v>
      </c>
      <c r="J14" s="1" t="s">
        <v>20</v>
      </c>
    </row>
    <row r="15" spans="1:10">
      <c r="A15" s="1" t="s">
        <v>14</v>
      </c>
      <c r="B15" s="8"/>
      <c r="C15" s="8"/>
      <c r="D15" s="8"/>
      <c r="E15" s="8"/>
      <c r="G15" s="9"/>
    </row>
    <row r="16" spans="1:10">
      <c r="A16" s="1" t="s">
        <v>15</v>
      </c>
      <c r="B16" s="8"/>
      <c r="C16" s="8"/>
      <c r="D16" s="8"/>
      <c r="E16" s="1">
        <v>1</v>
      </c>
      <c r="G16" s="9">
        <f>SUM(B16:F16)</f>
        <v>1</v>
      </c>
      <c r="H16" s="4">
        <f t="shared" si="0"/>
        <v>0.2</v>
      </c>
      <c r="I16" s="7">
        <f t="shared" si="1"/>
        <v>0.22522522522522523</v>
      </c>
    </row>
    <row r="17" spans="1:10">
      <c r="A17" s="1" t="s">
        <v>16</v>
      </c>
      <c r="C17" s="8"/>
      <c r="E17" s="8"/>
      <c r="G17" s="9"/>
    </row>
    <row r="18" spans="1:10">
      <c r="A18" s="1" t="s">
        <v>69</v>
      </c>
      <c r="C18" s="8">
        <v>1</v>
      </c>
      <c r="D18" s="1">
        <v>3</v>
      </c>
      <c r="E18" s="8"/>
      <c r="G18" s="9">
        <f>SUM(B18:F18)</f>
        <v>4</v>
      </c>
      <c r="H18" s="4">
        <f t="shared" si="0"/>
        <v>0.8</v>
      </c>
      <c r="I18" s="7">
        <f t="shared" si="1"/>
        <v>0.90090090090090091</v>
      </c>
      <c r="J18" s="1" t="s">
        <v>20</v>
      </c>
    </row>
    <row r="19" spans="1:10">
      <c r="A19" s="1" t="s">
        <v>19</v>
      </c>
      <c r="C19" s="8"/>
      <c r="D19" s="1">
        <v>1</v>
      </c>
      <c r="E19" s="8">
        <v>1</v>
      </c>
      <c r="G19" s="9">
        <f>SUM(B19:F19)</f>
        <v>2</v>
      </c>
      <c r="H19" s="4">
        <f t="shared" si="0"/>
        <v>0.4</v>
      </c>
      <c r="I19" s="7">
        <f t="shared" si="1"/>
        <v>0.45045045045045046</v>
      </c>
      <c r="J19" s="1" t="s">
        <v>20</v>
      </c>
    </row>
    <row r="20" spans="1:10">
      <c r="A20" s="1" t="s">
        <v>21</v>
      </c>
      <c r="C20" s="8"/>
      <c r="E20" s="8"/>
      <c r="G20" s="9"/>
    </row>
    <row r="21" spans="1:10">
      <c r="A21" s="1" t="s">
        <v>70</v>
      </c>
      <c r="C21" s="8"/>
      <c r="E21" s="8">
        <v>1</v>
      </c>
      <c r="G21" s="9">
        <f>SUM(B21:F21)</f>
        <v>1</v>
      </c>
      <c r="H21" s="4">
        <f t="shared" si="0"/>
        <v>0.2</v>
      </c>
      <c r="I21" s="7">
        <f t="shared" si="1"/>
        <v>0.22522522522522523</v>
      </c>
      <c r="J21" s="1" t="s">
        <v>20</v>
      </c>
    </row>
    <row r="22" spans="1:10">
      <c r="A22" s="1" t="s">
        <v>23</v>
      </c>
      <c r="B22" s="1">
        <v>2</v>
      </c>
      <c r="C22" s="8">
        <v>4</v>
      </c>
      <c r="D22" s="1">
        <v>1</v>
      </c>
      <c r="E22" s="8"/>
      <c r="F22" s="1">
        <v>1</v>
      </c>
      <c r="G22" s="9">
        <f>SUM(B22:F22)</f>
        <v>8</v>
      </c>
      <c r="H22" s="4">
        <f t="shared" si="0"/>
        <v>1.6</v>
      </c>
      <c r="I22" s="7">
        <f t="shared" si="1"/>
        <v>1.8018018018018018</v>
      </c>
      <c r="J22" s="1" t="s">
        <v>20</v>
      </c>
    </row>
    <row r="23" spans="1:10">
      <c r="A23" s="1" t="s">
        <v>24</v>
      </c>
      <c r="B23" s="8"/>
      <c r="C23" s="8"/>
      <c r="D23" s="8"/>
      <c r="E23" s="8"/>
      <c r="F23" s="8"/>
    </row>
    <row r="24" spans="1:10">
      <c r="A24" s="1" t="s">
        <v>25</v>
      </c>
      <c r="B24" s="8">
        <v>1</v>
      </c>
      <c r="C24" s="1">
        <v>2</v>
      </c>
      <c r="D24" s="8">
        <v>5</v>
      </c>
      <c r="E24" s="8">
        <v>9</v>
      </c>
      <c r="F24" s="8">
        <v>6</v>
      </c>
      <c r="G24" s="9">
        <f>SUM(B24:F24)</f>
        <v>23</v>
      </c>
      <c r="H24" s="4">
        <f t="shared" si="0"/>
        <v>4.5999999999999996</v>
      </c>
      <c r="I24" s="7">
        <f t="shared" si="1"/>
        <v>5.1801801801801801</v>
      </c>
      <c r="J24" s="1" t="s">
        <v>20</v>
      </c>
    </row>
    <row r="25" spans="1:10">
      <c r="A25" s="1" t="s">
        <v>71</v>
      </c>
      <c r="B25" s="8"/>
      <c r="D25" s="8"/>
      <c r="E25" s="8">
        <v>1</v>
      </c>
      <c r="F25" s="8">
        <v>1</v>
      </c>
      <c r="G25" s="9">
        <f>SUM(B25:F25)</f>
        <v>2</v>
      </c>
      <c r="H25" s="4">
        <f t="shared" si="0"/>
        <v>0.4</v>
      </c>
      <c r="I25" s="7">
        <f t="shared" si="1"/>
        <v>0.45045045045045046</v>
      </c>
    </row>
    <row r="26" spans="1:10">
      <c r="A26" s="1" t="s">
        <v>29</v>
      </c>
      <c r="B26" s="8">
        <v>5</v>
      </c>
      <c r="C26" s="1">
        <v>2</v>
      </c>
      <c r="D26" s="8">
        <v>5</v>
      </c>
      <c r="E26" s="8">
        <v>3</v>
      </c>
      <c r="F26" s="8">
        <v>2</v>
      </c>
      <c r="G26" s="9">
        <f>SUM(B26:F26)</f>
        <v>17</v>
      </c>
      <c r="H26" s="4">
        <f t="shared" si="0"/>
        <v>3.4</v>
      </c>
      <c r="I26" s="7">
        <f t="shared" si="1"/>
        <v>3.8288288288288288</v>
      </c>
    </row>
    <row r="27" spans="1:10">
      <c r="A27" s="1" t="s">
        <v>72</v>
      </c>
      <c r="B27" s="8"/>
      <c r="D27" s="8"/>
      <c r="E27" s="8">
        <v>1</v>
      </c>
      <c r="F27" s="8"/>
      <c r="G27" s="9">
        <f>SUM(B27:F27)</f>
        <v>1</v>
      </c>
      <c r="H27" s="4">
        <f t="shared" si="0"/>
        <v>0.2</v>
      </c>
      <c r="I27" s="7">
        <f t="shared" si="1"/>
        <v>0.22522522522522523</v>
      </c>
    </row>
    <row r="28" spans="1:10">
      <c r="A28" s="1" t="s">
        <v>31</v>
      </c>
    </row>
    <row r="29" spans="1:10">
      <c r="A29" s="1" t="s">
        <v>32</v>
      </c>
      <c r="E29" s="1">
        <v>1</v>
      </c>
      <c r="F29" s="1">
        <v>2</v>
      </c>
      <c r="G29" s="3">
        <f>SUM(B29:F29)</f>
        <v>3</v>
      </c>
      <c r="H29" s="4">
        <f t="shared" si="0"/>
        <v>0.6</v>
      </c>
      <c r="I29" s="7">
        <f t="shared" si="1"/>
        <v>0.67567567567567566</v>
      </c>
    </row>
    <row r="30" spans="1:10">
      <c r="A30" s="1" t="s">
        <v>34</v>
      </c>
      <c r="E30" s="1">
        <v>1</v>
      </c>
      <c r="G30" s="3">
        <f>SUM(B30:F30)</f>
        <v>1</v>
      </c>
      <c r="H30" s="4">
        <f t="shared" si="0"/>
        <v>0.2</v>
      </c>
      <c r="I30" s="7">
        <f t="shared" si="1"/>
        <v>0.22522522522522523</v>
      </c>
    </row>
    <row r="31" spans="1:10">
      <c r="A31" s="1" t="s">
        <v>73</v>
      </c>
      <c r="D31" s="1">
        <v>2</v>
      </c>
      <c r="G31" s="3">
        <f>SUM(B31:F31)</f>
        <v>2</v>
      </c>
      <c r="H31" s="4">
        <f t="shared" si="0"/>
        <v>0.4</v>
      </c>
      <c r="I31" s="7">
        <f t="shared" si="1"/>
        <v>0.45045045045045046</v>
      </c>
    </row>
    <row r="32" spans="1:10">
      <c r="A32" s="1" t="s">
        <v>35</v>
      </c>
    </row>
    <row r="33" spans="1:10">
      <c r="A33" s="1" t="s">
        <v>74</v>
      </c>
      <c r="B33" s="1">
        <v>2</v>
      </c>
      <c r="C33" s="1">
        <v>1</v>
      </c>
      <c r="D33" s="1">
        <v>3</v>
      </c>
      <c r="E33" s="1">
        <v>5</v>
      </c>
      <c r="F33" s="1">
        <v>8</v>
      </c>
      <c r="G33" s="3">
        <f>SUM(B33:F33)</f>
        <v>19</v>
      </c>
      <c r="H33" s="4">
        <f t="shared" si="0"/>
        <v>3.8</v>
      </c>
      <c r="I33" s="7">
        <f t="shared" si="1"/>
        <v>4.2792792792792786</v>
      </c>
      <c r="J33" s="1" t="s">
        <v>20</v>
      </c>
    </row>
    <row r="34" spans="1:10">
      <c r="A34" s="1" t="s">
        <v>39</v>
      </c>
    </row>
    <row r="35" spans="1:10">
      <c r="A35" s="1" t="s">
        <v>40</v>
      </c>
      <c r="D35" s="1">
        <v>1</v>
      </c>
      <c r="E35" s="1">
        <v>2</v>
      </c>
      <c r="G35" s="3">
        <f>SUM(B35:F35)</f>
        <v>3</v>
      </c>
      <c r="H35" s="4">
        <f t="shared" si="0"/>
        <v>0.6</v>
      </c>
      <c r="I35" s="7">
        <f t="shared" si="1"/>
        <v>0.67567567567567566</v>
      </c>
    </row>
    <row r="36" spans="1:10">
      <c r="A36" s="1" t="s">
        <v>42</v>
      </c>
      <c r="B36" s="8"/>
      <c r="C36" s="8"/>
      <c r="D36" s="8"/>
      <c r="E36" s="8"/>
      <c r="F36" s="8"/>
    </row>
    <row r="37" spans="1:10">
      <c r="A37" s="1" t="s">
        <v>45</v>
      </c>
      <c r="B37" s="8"/>
      <c r="C37" s="8"/>
      <c r="D37" s="8"/>
      <c r="E37" s="8">
        <v>1</v>
      </c>
      <c r="F37" s="8"/>
      <c r="G37" s="9">
        <f>SUM(B37:F37)</f>
        <v>1</v>
      </c>
      <c r="H37" s="4">
        <f t="shared" si="0"/>
        <v>0.2</v>
      </c>
      <c r="I37" s="7">
        <f t="shared" si="1"/>
        <v>0.22522522522522523</v>
      </c>
      <c r="J37" s="1" t="s">
        <v>20</v>
      </c>
    </row>
    <row r="38" spans="1:10">
      <c r="A38" s="1" t="s">
        <v>47</v>
      </c>
      <c r="B38" s="8"/>
      <c r="C38" s="8"/>
      <c r="D38" s="8"/>
      <c r="E38" s="8"/>
      <c r="F38" s="8"/>
    </row>
    <row r="39" spans="1:10">
      <c r="A39" s="1" t="s">
        <v>75</v>
      </c>
      <c r="B39" s="8"/>
      <c r="D39" s="8"/>
      <c r="E39" s="8"/>
      <c r="F39" s="8"/>
      <c r="G39" s="9"/>
      <c r="J39" s="1" t="s">
        <v>20</v>
      </c>
    </row>
    <row r="40" spans="1:10">
      <c r="A40" s="1" t="s">
        <v>48</v>
      </c>
      <c r="B40" s="8">
        <v>1</v>
      </c>
      <c r="C40" s="8"/>
      <c r="E40" s="8">
        <v>2</v>
      </c>
      <c r="F40" s="8">
        <v>1</v>
      </c>
      <c r="G40" s="9">
        <f t="shared" ref="G40:G48" si="2">SUM(B40:F40)</f>
        <v>4</v>
      </c>
      <c r="H40" s="4">
        <f t="shared" si="0"/>
        <v>0.8</v>
      </c>
      <c r="I40" s="7">
        <f t="shared" si="1"/>
        <v>0.90090090090090091</v>
      </c>
      <c r="J40" s="1" t="s">
        <v>20</v>
      </c>
    </row>
    <row r="41" spans="1:10">
      <c r="A41" s="1" t="s">
        <v>76</v>
      </c>
      <c r="B41" s="8">
        <v>3</v>
      </c>
      <c r="C41" s="1">
        <v>25</v>
      </c>
      <c r="D41" s="1">
        <v>8</v>
      </c>
      <c r="E41" s="8">
        <v>12</v>
      </c>
      <c r="F41" s="8">
        <v>25</v>
      </c>
      <c r="G41" s="9">
        <f t="shared" si="2"/>
        <v>73</v>
      </c>
      <c r="H41" s="4">
        <f t="shared" si="0"/>
        <v>14.6</v>
      </c>
      <c r="I41" s="7">
        <f t="shared" si="1"/>
        <v>16.441441441441441</v>
      </c>
      <c r="J41" s="1" t="s">
        <v>20</v>
      </c>
    </row>
    <row r="42" spans="1:10">
      <c r="A42" s="1" t="s">
        <v>77</v>
      </c>
      <c r="B42" s="8"/>
      <c r="C42" s="8">
        <v>3</v>
      </c>
      <c r="D42" s="1">
        <v>3</v>
      </c>
      <c r="E42" s="8">
        <v>9</v>
      </c>
      <c r="F42" s="8">
        <v>5</v>
      </c>
      <c r="G42" s="9">
        <f t="shared" si="2"/>
        <v>20</v>
      </c>
      <c r="H42" s="4">
        <f t="shared" si="0"/>
        <v>4</v>
      </c>
      <c r="I42" s="7">
        <f t="shared" si="1"/>
        <v>4.5045045045045047</v>
      </c>
    </row>
    <row r="43" spans="1:10">
      <c r="A43" s="1" t="s">
        <v>78</v>
      </c>
      <c r="B43" s="1">
        <v>11</v>
      </c>
      <c r="C43" s="1">
        <v>33</v>
      </c>
      <c r="D43" s="1">
        <v>83</v>
      </c>
      <c r="E43" s="1">
        <v>18</v>
      </c>
      <c r="F43" s="8">
        <v>42</v>
      </c>
      <c r="G43" s="9">
        <f t="shared" si="2"/>
        <v>187</v>
      </c>
      <c r="H43" s="4">
        <f t="shared" si="0"/>
        <v>37.4</v>
      </c>
      <c r="I43" s="7">
        <f t="shared" si="1"/>
        <v>42.117117117117118</v>
      </c>
      <c r="J43" s="1" t="s">
        <v>20</v>
      </c>
    </row>
    <row r="44" spans="1:10">
      <c r="A44" s="1" t="s">
        <v>79</v>
      </c>
      <c r="B44" s="1">
        <v>1</v>
      </c>
      <c r="C44" s="10"/>
      <c r="D44" s="10"/>
      <c r="F44" s="8"/>
      <c r="G44" s="9">
        <f t="shared" si="2"/>
        <v>1</v>
      </c>
      <c r="H44" s="4">
        <f t="shared" si="0"/>
        <v>0.2</v>
      </c>
      <c r="I44" s="7">
        <f t="shared" si="1"/>
        <v>0.22522522522522523</v>
      </c>
    </row>
    <row r="45" spans="1:10">
      <c r="A45" s="1" t="s">
        <v>80</v>
      </c>
      <c r="B45" s="1">
        <v>2</v>
      </c>
      <c r="C45" s="1">
        <v>3</v>
      </c>
      <c r="D45" s="1">
        <v>2</v>
      </c>
      <c r="E45" s="8">
        <v>3</v>
      </c>
      <c r="G45" s="9">
        <f t="shared" si="2"/>
        <v>10</v>
      </c>
      <c r="H45" s="4">
        <f t="shared" si="0"/>
        <v>2</v>
      </c>
      <c r="I45" s="7">
        <f t="shared" si="1"/>
        <v>2.2522522522522523</v>
      </c>
      <c r="J45" s="1" t="s">
        <v>20</v>
      </c>
    </row>
    <row r="46" spans="1:10">
      <c r="A46" s="1" t="s">
        <v>81</v>
      </c>
      <c r="B46" s="1">
        <v>1</v>
      </c>
      <c r="E46" s="8"/>
      <c r="G46" s="9">
        <f t="shared" si="2"/>
        <v>1</v>
      </c>
      <c r="H46" s="4">
        <f t="shared" si="0"/>
        <v>0.2</v>
      </c>
      <c r="I46" s="7">
        <f t="shared" si="1"/>
        <v>0.22522522522522523</v>
      </c>
      <c r="J46" s="1" t="s">
        <v>20</v>
      </c>
    </row>
    <row r="47" spans="1:10">
      <c r="A47" s="1" t="s">
        <v>82</v>
      </c>
      <c r="B47" s="1">
        <v>1</v>
      </c>
      <c r="C47" s="1">
        <v>2</v>
      </c>
      <c r="D47" s="1">
        <v>3</v>
      </c>
      <c r="E47" s="1">
        <v>1</v>
      </c>
      <c r="F47" s="8">
        <v>4</v>
      </c>
      <c r="G47" s="9">
        <f t="shared" si="2"/>
        <v>11</v>
      </c>
      <c r="H47" s="4">
        <f t="shared" si="0"/>
        <v>2.2000000000000002</v>
      </c>
      <c r="I47" s="7">
        <f t="shared" si="1"/>
        <v>2.4774774774774775</v>
      </c>
      <c r="J47" s="1" t="s">
        <v>20</v>
      </c>
    </row>
    <row r="48" spans="1:10">
      <c r="A48" s="1" t="s">
        <v>83</v>
      </c>
      <c r="B48" s="1">
        <v>1</v>
      </c>
      <c r="D48" s="1">
        <v>1</v>
      </c>
      <c r="F48" s="8">
        <v>1</v>
      </c>
      <c r="G48" s="9">
        <f t="shared" si="2"/>
        <v>3</v>
      </c>
      <c r="H48" s="4">
        <f t="shared" si="0"/>
        <v>0.6</v>
      </c>
      <c r="I48" s="7">
        <f t="shared" si="1"/>
        <v>0.67567567567567566</v>
      </c>
      <c r="J48" s="1" t="s">
        <v>20</v>
      </c>
    </row>
    <row r="49" spans="1:10">
      <c r="A49" s="1" t="s">
        <v>51</v>
      </c>
      <c r="B49" s="8"/>
      <c r="C49" s="8"/>
      <c r="D49" s="8"/>
      <c r="E49" s="8"/>
      <c r="F49" s="8"/>
    </row>
    <row r="50" spans="1:10">
      <c r="A50" s="1" t="s">
        <v>84</v>
      </c>
      <c r="B50" s="8"/>
      <c r="C50" s="8">
        <v>1</v>
      </c>
      <c r="D50" s="8"/>
      <c r="E50" s="8">
        <v>1</v>
      </c>
      <c r="F50" s="8">
        <v>1</v>
      </c>
      <c r="G50" s="9">
        <f>SUM(B50:F50)</f>
        <v>3</v>
      </c>
      <c r="H50" s="4">
        <f t="shared" si="0"/>
        <v>0.6</v>
      </c>
      <c r="I50" s="7">
        <f t="shared" si="1"/>
        <v>0.67567567567567566</v>
      </c>
      <c r="J50" s="1" t="s">
        <v>20</v>
      </c>
    </row>
    <row r="51" spans="1:10">
      <c r="A51" s="1" t="s">
        <v>52</v>
      </c>
      <c r="B51" s="8">
        <v>8</v>
      </c>
      <c r="C51" s="1">
        <v>2</v>
      </c>
      <c r="D51" s="1">
        <v>7</v>
      </c>
      <c r="E51" s="1">
        <v>13</v>
      </c>
      <c r="F51" s="1">
        <v>2</v>
      </c>
      <c r="G51" s="9">
        <f>SUM(B51:F51)</f>
        <v>32</v>
      </c>
      <c r="H51" s="4">
        <f t="shared" si="0"/>
        <v>6.4</v>
      </c>
      <c r="I51" s="7">
        <f t="shared" si="1"/>
        <v>7.2072072072072073</v>
      </c>
      <c r="J51" s="1" t="s">
        <v>20</v>
      </c>
    </row>
    <row r="52" spans="1:10">
      <c r="A52" s="1" t="s">
        <v>85</v>
      </c>
      <c r="B52" s="8"/>
      <c r="E52" s="1">
        <v>4</v>
      </c>
      <c r="F52" s="1">
        <v>2</v>
      </c>
      <c r="G52" s="9">
        <f>SUM(B52:F52)</f>
        <v>6</v>
      </c>
      <c r="H52" s="4">
        <f t="shared" si="0"/>
        <v>1.2</v>
      </c>
      <c r="I52" s="7">
        <f t="shared" si="1"/>
        <v>1.3513513513513513</v>
      </c>
    </row>
    <row r="53" spans="1:10">
      <c r="I53" s="7">
        <f>SUM(I11:I52)</f>
        <v>100.00000000000001</v>
      </c>
    </row>
    <row r="54" spans="1:10" ht="12">
      <c r="A54" s="1" t="s">
        <v>54</v>
      </c>
      <c r="B54" s="1">
        <f>SUM(B11:B52)</f>
        <v>40</v>
      </c>
      <c r="C54" s="1">
        <f>SUM(C11:C52)</f>
        <v>80</v>
      </c>
      <c r="D54" s="1">
        <f>SUM(D11:D52)</f>
        <v>128</v>
      </c>
      <c r="E54" s="1">
        <f>SUM(E11:E52)</f>
        <v>93</v>
      </c>
      <c r="F54" s="1">
        <f>SUM(F11:F52)</f>
        <v>103</v>
      </c>
      <c r="G54" s="9">
        <f>SUM(B54:F54)</f>
        <v>444</v>
      </c>
      <c r="H54" s="4">
        <f t="shared" si="0"/>
        <v>88.8</v>
      </c>
      <c r="I54" s="4"/>
      <c r="J54" s="4"/>
    </row>
    <row r="55" spans="1:10" ht="12">
      <c r="A55" s="1" t="s">
        <v>55</v>
      </c>
      <c r="B55" s="1">
        <v>14</v>
      </c>
      <c r="C55" s="1">
        <v>13</v>
      </c>
      <c r="D55" s="1">
        <v>15</v>
      </c>
      <c r="E55" s="1">
        <v>24</v>
      </c>
      <c r="F55" s="1">
        <v>15</v>
      </c>
      <c r="G55" s="3">
        <f>SUM(B55:F55)</f>
        <v>81</v>
      </c>
      <c r="H55" s="4">
        <f t="shared" si="0"/>
        <v>16.2</v>
      </c>
      <c r="I55" s="4"/>
      <c r="J55" s="4"/>
    </row>
    <row r="56" spans="1:10">
      <c r="J56" s="4"/>
    </row>
    <row r="57" spans="1:10">
      <c r="A57" s="1" t="s">
        <v>56</v>
      </c>
      <c r="D57" s="1">
        <v>355</v>
      </c>
      <c r="E57" s="4"/>
      <c r="J57" s="4"/>
    </row>
    <row r="58" spans="1:10">
      <c r="A58" s="1" t="s">
        <v>57</v>
      </c>
      <c r="D58" s="1">
        <v>31</v>
      </c>
    </row>
    <row r="59" spans="1:10">
      <c r="A59" s="1" t="s">
        <v>58</v>
      </c>
      <c r="D59" s="1">
        <v>3.12</v>
      </c>
    </row>
    <row r="60" spans="1:10">
      <c r="A60" s="1" t="s">
        <v>59</v>
      </c>
      <c r="D60" s="1">
        <v>6.5</v>
      </c>
    </row>
    <row r="61" spans="1:10">
      <c r="A61" s="1" t="s">
        <v>60</v>
      </c>
      <c r="D61" s="1">
        <v>6</v>
      </c>
    </row>
    <row r="62" spans="1:10">
      <c r="A62" s="1" t="s">
        <v>61</v>
      </c>
      <c r="D62" s="1">
        <v>14</v>
      </c>
    </row>
    <row r="63" spans="1:10">
      <c r="A63" s="1" t="s">
        <v>62</v>
      </c>
      <c r="D63" s="1">
        <v>2.57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workbookViewId="0">
      <pane xSplit="15" ySplit="22" topLeftCell="P50" activePane="bottomRight" state="frozen"/>
      <selection pane="topRight" activeCell="P1" sqref="P1"/>
      <selection pane="bottomLeft" activeCell="A23" sqref="A23"/>
      <selection pane="bottomRight" activeCell="H64" sqref="H64"/>
    </sheetView>
  </sheetViews>
  <sheetFormatPr defaultRowHeight="12.75"/>
  <cols>
    <col min="1" max="1" width="24.42578125" style="1" customWidth="1"/>
    <col min="2" max="2" width="6.140625" style="1" customWidth="1"/>
    <col min="3" max="3" width="6.28515625" style="1" customWidth="1"/>
    <col min="4" max="4" width="6.5703125" style="1" customWidth="1"/>
    <col min="5" max="5" width="7" style="1" customWidth="1"/>
    <col min="6" max="6" width="5.85546875" style="1" customWidth="1"/>
    <col min="7" max="7" width="7.5703125" style="3" customWidth="1"/>
    <col min="8" max="8" width="7.85546875" style="4" customWidth="1"/>
    <col min="9" max="9" width="5.85546875" style="7" customWidth="1"/>
    <col min="10" max="10" width="8.42578125" style="1" customWidth="1"/>
    <col min="11" max="16384" width="9.140625" style="1"/>
  </cols>
  <sheetData>
    <row r="1" spans="1:10">
      <c r="A1" s="1" t="s">
        <v>0</v>
      </c>
      <c r="B1" s="2"/>
    </row>
    <row r="2" spans="1:10">
      <c r="A2" s="1" t="s">
        <v>86</v>
      </c>
      <c r="B2" s="2"/>
    </row>
    <row r="3" spans="1:10">
      <c r="A3" s="1" t="s">
        <v>64</v>
      </c>
      <c r="B3" s="2"/>
    </row>
    <row r="4" spans="1:10">
      <c r="A4" s="6" t="s">
        <v>3</v>
      </c>
      <c r="B4" s="2"/>
    </row>
    <row r="6" spans="1:10" ht="12">
      <c r="A6" s="1" t="s">
        <v>4</v>
      </c>
      <c r="C6" s="1" t="s">
        <v>5</v>
      </c>
      <c r="G6" s="3" t="s">
        <v>6</v>
      </c>
      <c r="H6" s="4" t="s">
        <v>7</v>
      </c>
      <c r="I6" s="4" t="s">
        <v>8</v>
      </c>
      <c r="J6" s="1" t="s">
        <v>9</v>
      </c>
    </row>
    <row r="7" spans="1:10">
      <c r="A7" s="1" t="s">
        <v>10</v>
      </c>
      <c r="B7" s="1">
        <v>1</v>
      </c>
      <c r="C7" s="1">
        <v>2</v>
      </c>
      <c r="D7" s="1">
        <v>3</v>
      </c>
      <c r="E7" s="1">
        <v>4</v>
      </c>
      <c r="F7" s="1">
        <v>5</v>
      </c>
      <c r="J7" s="1" t="s">
        <v>11</v>
      </c>
    </row>
    <row r="8" spans="1:10">
      <c r="J8" s="1" t="s">
        <v>12</v>
      </c>
    </row>
    <row r="10" spans="1:10">
      <c r="A10" s="1" t="s">
        <v>13</v>
      </c>
      <c r="B10" s="1">
        <v>1</v>
      </c>
      <c r="C10" s="1">
        <v>1</v>
      </c>
      <c r="F10" s="1">
        <v>1</v>
      </c>
      <c r="G10" s="3">
        <f>SUM(B10:F10)</f>
        <v>3</v>
      </c>
      <c r="H10" s="4">
        <f>(G10/5)</f>
        <v>0.6</v>
      </c>
      <c r="I10" s="7">
        <f>(H10/0.7)</f>
        <v>0.85714285714285721</v>
      </c>
    </row>
    <row r="11" spans="1:10">
      <c r="A11" s="1" t="s">
        <v>14</v>
      </c>
      <c r="B11" s="8"/>
      <c r="C11" s="8"/>
      <c r="D11" s="8"/>
      <c r="E11" s="8"/>
      <c r="G11" s="9"/>
    </row>
    <row r="12" spans="1:10">
      <c r="A12" s="1" t="s">
        <v>15</v>
      </c>
      <c r="B12" s="8"/>
      <c r="C12" s="8"/>
      <c r="D12" s="8"/>
      <c r="E12" s="1">
        <v>2</v>
      </c>
      <c r="F12" s="1">
        <v>2</v>
      </c>
      <c r="G12" s="9">
        <f>SUM(B12:F12)</f>
        <v>4</v>
      </c>
      <c r="H12" s="4">
        <f t="shared" ref="H12:H50" si="0">(G12/5)</f>
        <v>0.8</v>
      </c>
      <c r="I12" s="7">
        <f t="shared" ref="I12:I47" si="1">(H12/0.7)</f>
        <v>1.142857142857143</v>
      </c>
    </row>
    <row r="13" spans="1:10">
      <c r="A13" s="1" t="s">
        <v>16</v>
      </c>
      <c r="C13" s="8"/>
      <c r="E13" s="8"/>
      <c r="G13" s="9"/>
    </row>
    <row r="14" spans="1:10">
      <c r="A14" s="1" t="s">
        <v>87</v>
      </c>
      <c r="B14" s="1">
        <v>4</v>
      </c>
      <c r="C14" s="8"/>
      <c r="D14" s="1">
        <v>4</v>
      </c>
      <c r="E14" s="8">
        <v>1</v>
      </c>
      <c r="G14" s="9">
        <f>SUM(B14:F14)</f>
        <v>9</v>
      </c>
      <c r="H14" s="4">
        <f t="shared" si="0"/>
        <v>1.8</v>
      </c>
      <c r="I14" s="7">
        <f t="shared" si="1"/>
        <v>2.5714285714285716</v>
      </c>
    </row>
    <row r="15" spans="1:10">
      <c r="A15" s="1" t="s">
        <v>88</v>
      </c>
      <c r="C15" s="8">
        <v>1</v>
      </c>
      <c r="E15" s="8"/>
      <c r="G15" s="9">
        <f>SUM(B15:F15)</f>
        <v>1</v>
      </c>
      <c r="H15" s="4">
        <f t="shared" si="0"/>
        <v>0.2</v>
      </c>
      <c r="I15" s="7">
        <f t="shared" si="1"/>
        <v>0.28571428571428575</v>
      </c>
    </row>
    <row r="16" spans="1:10">
      <c r="A16" s="1" t="s">
        <v>89</v>
      </c>
      <c r="C16" s="8">
        <v>4</v>
      </c>
      <c r="D16" s="1">
        <v>5</v>
      </c>
      <c r="E16" s="8">
        <v>2</v>
      </c>
      <c r="F16" s="1">
        <v>3</v>
      </c>
      <c r="G16" s="9">
        <f>SUM(B16:F16)</f>
        <v>14</v>
      </c>
      <c r="H16" s="4">
        <f t="shared" si="0"/>
        <v>2.8</v>
      </c>
      <c r="I16" s="7">
        <f t="shared" si="1"/>
        <v>4</v>
      </c>
      <c r="J16" s="1" t="s">
        <v>20</v>
      </c>
    </row>
    <row r="17" spans="1:10">
      <c r="A17" s="1" t="s">
        <v>19</v>
      </c>
      <c r="B17" s="1">
        <v>1</v>
      </c>
      <c r="C17" s="8">
        <v>1</v>
      </c>
      <c r="D17" s="1">
        <v>2</v>
      </c>
      <c r="E17" s="8">
        <v>6</v>
      </c>
      <c r="F17" s="1">
        <v>1</v>
      </c>
      <c r="G17" s="9">
        <f>SUM(B17:F17)</f>
        <v>11</v>
      </c>
      <c r="H17" s="4">
        <f t="shared" si="0"/>
        <v>2.2000000000000002</v>
      </c>
      <c r="I17" s="7">
        <f t="shared" si="1"/>
        <v>3.1428571428571432</v>
      </c>
    </row>
    <row r="18" spans="1:10">
      <c r="A18" s="1" t="s">
        <v>21</v>
      </c>
      <c r="C18" s="8"/>
      <c r="E18" s="8"/>
      <c r="G18" s="9"/>
    </row>
    <row r="19" spans="1:10">
      <c r="A19" s="1" t="s">
        <v>70</v>
      </c>
      <c r="B19" s="1">
        <v>1</v>
      </c>
      <c r="C19" s="8"/>
      <c r="E19" s="8">
        <v>1</v>
      </c>
      <c r="G19" s="9">
        <f>SUM(B19:F19)</f>
        <v>2</v>
      </c>
      <c r="H19" s="4">
        <f t="shared" si="0"/>
        <v>0.4</v>
      </c>
      <c r="I19" s="7">
        <f t="shared" si="1"/>
        <v>0.57142857142857151</v>
      </c>
    </row>
    <row r="20" spans="1:10">
      <c r="A20" s="1" t="s">
        <v>23</v>
      </c>
      <c r="B20" s="1">
        <v>3</v>
      </c>
      <c r="C20" s="8"/>
      <c r="D20" s="1">
        <v>9</v>
      </c>
      <c r="E20" s="8">
        <v>1</v>
      </c>
      <c r="F20" s="1">
        <v>1</v>
      </c>
      <c r="G20" s="9">
        <f>SUM(B20:F20)</f>
        <v>14</v>
      </c>
      <c r="H20" s="4">
        <f t="shared" si="0"/>
        <v>2.8</v>
      </c>
      <c r="I20" s="7">
        <f t="shared" si="1"/>
        <v>4</v>
      </c>
    </row>
    <row r="21" spans="1:10">
      <c r="A21" s="1" t="s">
        <v>24</v>
      </c>
      <c r="B21" s="8"/>
      <c r="C21" s="8"/>
      <c r="D21" s="8"/>
      <c r="E21" s="8"/>
      <c r="F21" s="8"/>
    </row>
    <row r="22" spans="1:10">
      <c r="A22" s="1" t="s">
        <v>25</v>
      </c>
      <c r="B22" s="8">
        <v>83</v>
      </c>
      <c r="D22" s="8">
        <v>11</v>
      </c>
      <c r="E22" s="8">
        <v>6</v>
      </c>
      <c r="F22" s="8">
        <v>4</v>
      </c>
      <c r="G22" s="9">
        <f>SUM(B22:F22)</f>
        <v>104</v>
      </c>
      <c r="H22" s="4">
        <f t="shared" si="0"/>
        <v>20.8</v>
      </c>
      <c r="I22" s="7">
        <f t="shared" si="1"/>
        <v>29.714285714285719</v>
      </c>
      <c r="J22" s="1" t="s">
        <v>20</v>
      </c>
    </row>
    <row r="23" spans="1:10">
      <c r="A23" s="1" t="s">
        <v>71</v>
      </c>
      <c r="B23" s="8">
        <v>1</v>
      </c>
      <c r="D23" s="8">
        <v>2</v>
      </c>
      <c r="E23" s="8"/>
      <c r="F23" s="8"/>
      <c r="G23" s="9">
        <f>SUM(B23:F23)</f>
        <v>3</v>
      </c>
      <c r="H23" s="4">
        <f t="shared" si="0"/>
        <v>0.6</v>
      </c>
      <c r="I23" s="7">
        <f t="shared" si="1"/>
        <v>0.85714285714285721</v>
      </c>
    </row>
    <row r="24" spans="1:10">
      <c r="A24" s="1" t="s">
        <v>27</v>
      </c>
      <c r="B24" s="8"/>
      <c r="D24" s="8"/>
      <c r="E24" s="8"/>
      <c r="F24" s="8"/>
      <c r="G24" s="9"/>
      <c r="J24" s="1" t="s">
        <v>20</v>
      </c>
    </row>
    <row r="25" spans="1:10">
      <c r="A25" s="1" t="s">
        <v>72</v>
      </c>
      <c r="B25" s="8"/>
      <c r="C25" s="1">
        <v>1</v>
      </c>
      <c r="D25" s="8"/>
      <c r="E25" s="8"/>
      <c r="F25" s="8"/>
      <c r="G25" s="9">
        <f>SUM(B25:F25)</f>
        <v>1</v>
      </c>
      <c r="H25" s="4">
        <f t="shared" si="0"/>
        <v>0.2</v>
      </c>
      <c r="I25" s="7">
        <f t="shared" si="1"/>
        <v>0.28571428571428575</v>
      </c>
    </row>
    <row r="26" spans="1:10">
      <c r="A26" s="1" t="s">
        <v>31</v>
      </c>
    </row>
    <row r="27" spans="1:10">
      <c r="A27" s="1" t="s">
        <v>32</v>
      </c>
      <c r="D27" s="1">
        <v>1</v>
      </c>
      <c r="G27" s="3">
        <f>SUM(B27:F27)</f>
        <v>1</v>
      </c>
      <c r="H27" s="4">
        <f t="shared" si="0"/>
        <v>0.2</v>
      </c>
      <c r="I27" s="7">
        <f t="shared" si="1"/>
        <v>0.28571428571428575</v>
      </c>
    </row>
    <row r="28" spans="1:10">
      <c r="A28" s="1" t="s">
        <v>90</v>
      </c>
      <c r="J28" s="1" t="s">
        <v>20</v>
      </c>
    </row>
    <row r="29" spans="1:10">
      <c r="A29" s="1" t="s">
        <v>34</v>
      </c>
      <c r="D29" s="1">
        <v>1</v>
      </c>
      <c r="G29" s="3">
        <f>SUM(B29:F29)</f>
        <v>1</v>
      </c>
      <c r="H29" s="4">
        <f t="shared" si="0"/>
        <v>0.2</v>
      </c>
      <c r="I29" s="7">
        <f t="shared" si="1"/>
        <v>0.28571428571428575</v>
      </c>
    </row>
    <row r="30" spans="1:10">
      <c r="A30" s="1" t="s">
        <v>35</v>
      </c>
    </row>
    <row r="31" spans="1:10">
      <c r="A31" s="1" t="s">
        <v>91</v>
      </c>
      <c r="D31" s="1">
        <v>1</v>
      </c>
      <c r="G31" s="3">
        <f>SUM(B31:F31)</f>
        <v>1</v>
      </c>
      <c r="H31" s="4">
        <f t="shared" si="0"/>
        <v>0.2</v>
      </c>
      <c r="I31" s="7">
        <f t="shared" si="1"/>
        <v>0.28571428571428575</v>
      </c>
    </row>
    <row r="32" spans="1:10">
      <c r="A32" s="1" t="s">
        <v>74</v>
      </c>
      <c r="B32" s="1">
        <v>3</v>
      </c>
      <c r="C32" s="1">
        <v>2</v>
      </c>
      <c r="D32" s="1">
        <v>15</v>
      </c>
      <c r="E32" s="1">
        <v>5</v>
      </c>
      <c r="F32" s="1">
        <v>2</v>
      </c>
      <c r="G32" s="3">
        <f>SUM(B32:F32)</f>
        <v>27</v>
      </c>
      <c r="H32" s="4">
        <f t="shared" si="0"/>
        <v>5.4</v>
      </c>
      <c r="I32" s="7">
        <f t="shared" si="1"/>
        <v>7.7142857142857153</v>
      </c>
      <c r="J32" s="1" t="s">
        <v>20</v>
      </c>
    </row>
    <row r="33" spans="1:10">
      <c r="A33" s="1" t="s">
        <v>42</v>
      </c>
      <c r="B33" s="8"/>
      <c r="C33" s="8"/>
      <c r="D33" s="8"/>
      <c r="E33" s="8"/>
      <c r="F33" s="8"/>
    </row>
    <row r="34" spans="1:10">
      <c r="A34" s="1" t="s">
        <v>45</v>
      </c>
      <c r="B34" s="8"/>
      <c r="C34" s="8"/>
      <c r="D34" s="8"/>
      <c r="E34" s="8">
        <v>1</v>
      </c>
      <c r="F34" s="8"/>
      <c r="G34" s="9">
        <f>SUM(B34:F34)</f>
        <v>1</v>
      </c>
      <c r="H34" s="4">
        <f t="shared" si="0"/>
        <v>0.2</v>
      </c>
      <c r="I34" s="7">
        <f t="shared" si="1"/>
        <v>0.28571428571428575</v>
      </c>
    </row>
    <row r="35" spans="1:10">
      <c r="A35" s="1" t="s">
        <v>92</v>
      </c>
      <c r="B35" s="8"/>
      <c r="C35" s="8">
        <v>1</v>
      </c>
      <c r="D35" s="8"/>
      <c r="E35" s="8"/>
      <c r="F35" s="8"/>
      <c r="G35" s="9">
        <f>SUM(B35:F35)</f>
        <v>1</v>
      </c>
      <c r="H35" s="4">
        <f t="shared" si="0"/>
        <v>0.2</v>
      </c>
      <c r="I35" s="7">
        <f t="shared" si="1"/>
        <v>0.28571428571428575</v>
      </c>
    </row>
    <row r="36" spans="1:10">
      <c r="A36" s="1" t="s">
        <v>47</v>
      </c>
      <c r="B36" s="8"/>
      <c r="C36" s="8"/>
      <c r="D36" s="8"/>
      <c r="E36" s="8"/>
      <c r="F36" s="8"/>
    </row>
    <row r="37" spans="1:10">
      <c r="A37" s="1" t="s">
        <v>48</v>
      </c>
      <c r="B37" s="8">
        <v>2</v>
      </c>
      <c r="C37" s="8"/>
      <c r="D37" s="1">
        <v>5</v>
      </c>
      <c r="E37" s="8">
        <v>1</v>
      </c>
      <c r="F37" s="8"/>
      <c r="G37" s="9">
        <f t="shared" ref="G37:G44" si="2">SUM(B37:F37)</f>
        <v>8</v>
      </c>
      <c r="H37" s="4">
        <f t="shared" si="0"/>
        <v>1.6</v>
      </c>
      <c r="I37" s="7">
        <f t="shared" si="1"/>
        <v>2.285714285714286</v>
      </c>
    </row>
    <row r="38" spans="1:10">
      <c r="A38" s="1" t="s">
        <v>93</v>
      </c>
      <c r="B38" s="8"/>
      <c r="C38" s="8"/>
      <c r="D38" s="1">
        <v>1</v>
      </c>
      <c r="E38" s="8">
        <v>1</v>
      </c>
      <c r="F38" s="8"/>
      <c r="G38" s="9">
        <f t="shared" si="2"/>
        <v>2</v>
      </c>
      <c r="H38" s="4">
        <f t="shared" si="0"/>
        <v>0.4</v>
      </c>
      <c r="I38" s="7">
        <f t="shared" si="1"/>
        <v>0.57142857142857151</v>
      </c>
    </row>
    <row r="39" spans="1:10">
      <c r="A39" s="1" t="s">
        <v>78</v>
      </c>
      <c r="B39" s="1">
        <v>6</v>
      </c>
      <c r="C39" s="1">
        <v>1</v>
      </c>
      <c r="D39" s="1">
        <v>38</v>
      </c>
      <c r="E39" s="1">
        <v>10</v>
      </c>
      <c r="F39" s="8"/>
      <c r="G39" s="9">
        <f t="shared" si="2"/>
        <v>55</v>
      </c>
      <c r="H39" s="4">
        <f t="shared" si="0"/>
        <v>11</v>
      </c>
      <c r="I39" s="7">
        <f t="shared" si="1"/>
        <v>15.714285714285715</v>
      </c>
    </row>
    <row r="40" spans="1:10">
      <c r="A40" s="1" t="s">
        <v>94</v>
      </c>
      <c r="D40" s="1">
        <v>2</v>
      </c>
      <c r="F40" s="8"/>
      <c r="G40" s="9">
        <f t="shared" si="2"/>
        <v>2</v>
      </c>
      <c r="H40" s="4">
        <f t="shared" si="0"/>
        <v>0.4</v>
      </c>
      <c r="I40" s="7">
        <f t="shared" si="1"/>
        <v>0.57142857142857151</v>
      </c>
    </row>
    <row r="41" spans="1:10">
      <c r="A41" s="1" t="s">
        <v>80</v>
      </c>
      <c r="B41" s="1">
        <v>4</v>
      </c>
      <c r="C41" s="1">
        <v>1</v>
      </c>
      <c r="D41" s="1">
        <v>3</v>
      </c>
      <c r="E41" s="1">
        <v>1</v>
      </c>
      <c r="G41" s="9">
        <f t="shared" si="2"/>
        <v>9</v>
      </c>
      <c r="H41" s="4">
        <f t="shared" si="0"/>
        <v>1.8</v>
      </c>
      <c r="I41" s="7">
        <f t="shared" si="1"/>
        <v>2.5714285714285716</v>
      </c>
    </row>
    <row r="42" spans="1:10">
      <c r="A42" s="1" t="s">
        <v>82</v>
      </c>
      <c r="B42" s="1">
        <v>33</v>
      </c>
      <c r="D42" s="1">
        <v>9</v>
      </c>
      <c r="E42" s="1">
        <v>9</v>
      </c>
      <c r="F42" s="8">
        <v>8</v>
      </c>
      <c r="G42" s="9">
        <f t="shared" si="2"/>
        <v>59</v>
      </c>
      <c r="H42" s="4">
        <f t="shared" si="0"/>
        <v>11.8</v>
      </c>
      <c r="I42" s="7">
        <f t="shared" si="1"/>
        <v>16.857142857142858</v>
      </c>
    </row>
    <row r="43" spans="1:10">
      <c r="A43" s="1" t="s">
        <v>95</v>
      </c>
      <c r="C43" s="1">
        <v>1</v>
      </c>
      <c r="F43" s="8"/>
      <c r="G43" s="9">
        <f t="shared" si="2"/>
        <v>1</v>
      </c>
      <c r="H43" s="4">
        <f t="shared" si="0"/>
        <v>0.2</v>
      </c>
      <c r="I43" s="7">
        <f t="shared" si="1"/>
        <v>0.28571428571428575</v>
      </c>
      <c r="J43" s="1" t="s">
        <v>20</v>
      </c>
    </row>
    <row r="44" spans="1:10">
      <c r="A44" s="1" t="s">
        <v>96</v>
      </c>
      <c r="D44" s="1">
        <v>1</v>
      </c>
      <c r="F44" s="8"/>
      <c r="G44" s="9">
        <f t="shared" si="2"/>
        <v>1</v>
      </c>
      <c r="H44" s="4">
        <f t="shared" si="0"/>
        <v>0.2</v>
      </c>
      <c r="I44" s="7">
        <f t="shared" si="1"/>
        <v>0.28571428571428575</v>
      </c>
      <c r="J44" s="1" t="s">
        <v>20</v>
      </c>
    </row>
    <row r="45" spans="1:10">
      <c r="A45" s="1" t="s">
        <v>51</v>
      </c>
      <c r="B45" s="8"/>
      <c r="C45" s="8"/>
      <c r="D45" s="8"/>
      <c r="E45" s="8"/>
      <c r="F45" s="8"/>
    </row>
    <row r="46" spans="1:10">
      <c r="A46" s="1" t="s">
        <v>84</v>
      </c>
      <c r="B46" s="8">
        <v>1</v>
      </c>
      <c r="C46" s="8">
        <v>2</v>
      </c>
      <c r="D46" s="8">
        <v>2</v>
      </c>
      <c r="E46" s="8">
        <v>1</v>
      </c>
      <c r="F46" s="8"/>
      <c r="G46" s="9">
        <f>SUM(B46:F46)</f>
        <v>6</v>
      </c>
      <c r="H46" s="4">
        <f t="shared" si="0"/>
        <v>1.2</v>
      </c>
      <c r="I46" s="7">
        <f t="shared" si="1"/>
        <v>1.7142857142857144</v>
      </c>
    </row>
    <row r="47" spans="1:10">
      <c r="A47" s="1" t="s">
        <v>52</v>
      </c>
      <c r="B47" s="8"/>
      <c r="C47" s="1">
        <v>1</v>
      </c>
      <c r="D47" s="1">
        <v>3</v>
      </c>
      <c r="E47" s="1">
        <v>2</v>
      </c>
      <c r="F47" s="1">
        <v>3</v>
      </c>
      <c r="G47" s="9">
        <f>SUM(B47:F47)</f>
        <v>9</v>
      </c>
      <c r="H47" s="4">
        <f t="shared" si="0"/>
        <v>1.8</v>
      </c>
      <c r="I47" s="7">
        <f t="shared" si="1"/>
        <v>2.5714285714285716</v>
      </c>
      <c r="J47" s="1" t="s">
        <v>20</v>
      </c>
    </row>
    <row r="48" spans="1:10">
      <c r="I48" s="7">
        <f>SUM(I10:I47)</f>
        <v>100</v>
      </c>
    </row>
    <row r="49" spans="1:10" ht="12">
      <c r="A49" s="1" t="s">
        <v>54</v>
      </c>
      <c r="B49" s="1">
        <f>SUM(B10:B47)</f>
        <v>143</v>
      </c>
      <c r="C49" s="1">
        <f>SUM(C10:C47)</f>
        <v>17</v>
      </c>
      <c r="D49" s="1">
        <f>SUM(D10:D47)</f>
        <v>115</v>
      </c>
      <c r="E49" s="1">
        <f>SUM(E10:E47)</f>
        <v>50</v>
      </c>
      <c r="F49" s="1">
        <f>SUM(F10:F47)</f>
        <v>25</v>
      </c>
      <c r="G49" s="9">
        <f>SUM(B49:F49)</f>
        <v>350</v>
      </c>
      <c r="H49" s="4">
        <f t="shared" si="0"/>
        <v>70</v>
      </c>
      <c r="I49" s="4"/>
      <c r="J49" s="4"/>
    </row>
    <row r="50" spans="1:10" ht="12">
      <c r="A50" s="1" t="s">
        <v>55</v>
      </c>
      <c r="B50" s="1">
        <v>13</v>
      </c>
      <c r="C50" s="1">
        <v>12</v>
      </c>
      <c r="D50" s="1">
        <v>19</v>
      </c>
      <c r="E50" s="1">
        <v>16</v>
      </c>
      <c r="F50" s="1">
        <v>9</v>
      </c>
      <c r="G50" s="3">
        <f>SUM(B50:F50)</f>
        <v>69</v>
      </c>
      <c r="H50" s="4">
        <f t="shared" si="0"/>
        <v>13.8</v>
      </c>
      <c r="I50" s="4"/>
      <c r="J50" s="4"/>
    </row>
    <row r="51" spans="1:10">
      <c r="J51" s="4"/>
    </row>
    <row r="52" spans="1:10">
      <c r="A52" s="1" t="s">
        <v>56</v>
      </c>
      <c r="D52" s="1">
        <v>280</v>
      </c>
      <c r="E52" s="4"/>
      <c r="J52" s="4"/>
    </row>
    <row r="53" spans="1:10">
      <c r="A53" s="1" t="s">
        <v>57</v>
      </c>
      <c r="D53" s="1">
        <v>29</v>
      </c>
    </row>
    <row r="54" spans="1:10">
      <c r="A54" s="1" t="s">
        <v>58</v>
      </c>
      <c r="D54" s="1">
        <v>3.36</v>
      </c>
    </row>
    <row r="55" spans="1:10">
      <c r="A55" s="1" t="s">
        <v>59</v>
      </c>
      <c r="D55" s="1">
        <v>6.13</v>
      </c>
    </row>
    <row r="56" spans="1:10">
      <c r="A56" s="1" t="s">
        <v>60</v>
      </c>
      <c r="D56" s="1">
        <v>6</v>
      </c>
    </row>
    <row r="57" spans="1:10">
      <c r="A57" s="1" t="s">
        <v>61</v>
      </c>
      <c r="D57" s="1">
        <v>14</v>
      </c>
    </row>
    <row r="58" spans="1:10">
      <c r="A58" s="1" t="s">
        <v>62</v>
      </c>
      <c r="D58" s="1">
        <v>2.41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workbookViewId="0">
      <pane xSplit="15" ySplit="22" topLeftCell="P53" activePane="bottomRight" state="frozen"/>
      <selection pane="topRight" activeCell="P1" sqref="P1"/>
      <selection pane="bottomLeft" activeCell="A23" sqref="A23"/>
      <selection pane="bottomRight" activeCell="F63" sqref="F63"/>
    </sheetView>
  </sheetViews>
  <sheetFormatPr defaultRowHeight="12.75"/>
  <cols>
    <col min="1" max="1" width="24.42578125" style="1" customWidth="1"/>
    <col min="2" max="2" width="6.140625" style="1" customWidth="1"/>
    <col min="3" max="3" width="6.28515625" style="1" customWidth="1"/>
    <col min="4" max="4" width="6.5703125" style="1" customWidth="1"/>
    <col min="5" max="5" width="7" style="1" customWidth="1"/>
    <col min="6" max="6" width="5.85546875" style="1" customWidth="1"/>
    <col min="7" max="7" width="7.5703125" style="3" customWidth="1"/>
    <col min="8" max="8" width="7.85546875" style="4" customWidth="1"/>
    <col min="9" max="9" width="5.85546875" style="7" customWidth="1"/>
    <col min="10" max="10" width="8.42578125" style="1" customWidth="1"/>
    <col min="11" max="16384" width="9.140625" style="1"/>
  </cols>
  <sheetData>
    <row r="1" spans="1:10">
      <c r="A1" s="1" t="s">
        <v>0</v>
      </c>
      <c r="B1" s="2"/>
    </row>
    <row r="2" spans="1:10">
      <c r="A2" s="1" t="s">
        <v>97</v>
      </c>
      <c r="B2" s="2"/>
    </row>
    <row r="3" spans="1:10">
      <c r="A3" s="1" t="s">
        <v>64</v>
      </c>
      <c r="B3" s="2"/>
    </row>
    <row r="4" spans="1:10">
      <c r="A4" s="6" t="s">
        <v>3</v>
      </c>
      <c r="B4" s="2"/>
    </row>
    <row r="6" spans="1:10" ht="12">
      <c r="A6" s="1" t="s">
        <v>4</v>
      </c>
      <c r="C6" s="1" t="s">
        <v>5</v>
      </c>
      <c r="G6" s="3" t="s">
        <v>6</v>
      </c>
      <c r="H6" s="4" t="s">
        <v>7</v>
      </c>
      <c r="I6" s="4" t="s">
        <v>8</v>
      </c>
      <c r="J6" s="1" t="s">
        <v>9</v>
      </c>
    </row>
    <row r="7" spans="1:10">
      <c r="A7" s="1" t="s">
        <v>10</v>
      </c>
      <c r="B7" s="1">
        <v>1</v>
      </c>
      <c r="C7" s="1">
        <v>2</v>
      </c>
      <c r="D7" s="1">
        <v>3</v>
      </c>
      <c r="E7" s="1">
        <v>4</v>
      </c>
      <c r="F7" s="1">
        <v>5</v>
      </c>
      <c r="J7" s="1" t="s">
        <v>11</v>
      </c>
    </row>
    <row r="8" spans="1:10">
      <c r="J8" s="1" t="s">
        <v>12</v>
      </c>
    </row>
    <row r="10" spans="1:10">
      <c r="A10" s="1" t="s">
        <v>13</v>
      </c>
      <c r="B10" s="1">
        <v>1</v>
      </c>
      <c r="C10" s="1">
        <v>1</v>
      </c>
      <c r="F10" s="1">
        <v>3</v>
      </c>
      <c r="G10" s="3">
        <f>SUM(B10:F10)</f>
        <v>5</v>
      </c>
      <c r="H10" s="4">
        <f>(G10/5)</f>
        <v>1</v>
      </c>
      <c r="I10" s="7">
        <f>(H10/0.238)</f>
        <v>4.2016806722689077</v>
      </c>
    </row>
    <row r="11" spans="1:10">
      <c r="A11" s="1" t="s">
        <v>67</v>
      </c>
    </row>
    <row r="12" spans="1:10">
      <c r="A12" s="1" t="s">
        <v>68</v>
      </c>
      <c r="B12" s="1">
        <v>1</v>
      </c>
      <c r="G12" s="3">
        <f>SUM(B12:F12)</f>
        <v>1</v>
      </c>
      <c r="H12" s="4">
        <f t="shared" ref="H12:H53" si="0">(G12/5)</f>
        <v>0.2</v>
      </c>
      <c r="I12" s="7">
        <f t="shared" ref="I12:I50" si="1">(H12/0.238)</f>
        <v>0.84033613445378164</v>
      </c>
    </row>
    <row r="13" spans="1:10">
      <c r="A13" s="1" t="s">
        <v>14</v>
      </c>
      <c r="B13" s="8"/>
      <c r="C13" s="8"/>
      <c r="D13" s="8"/>
      <c r="E13" s="8"/>
      <c r="G13" s="9"/>
    </row>
    <row r="14" spans="1:10">
      <c r="A14" s="1" t="s">
        <v>15</v>
      </c>
      <c r="B14" s="8">
        <v>1</v>
      </c>
      <c r="C14" s="8"/>
      <c r="D14" s="8">
        <v>1</v>
      </c>
      <c r="E14" s="1">
        <v>2</v>
      </c>
      <c r="F14" s="1">
        <v>1</v>
      </c>
      <c r="G14" s="9">
        <f>SUM(B14:F14)</f>
        <v>5</v>
      </c>
      <c r="H14" s="4">
        <f t="shared" si="0"/>
        <v>1</v>
      </c>
      <c r="I14" s="7">
        <f t="shared" si="1"/>
        <v>4.2016806722689077</v>
      </c>
      <c r="J14" s="1" t="s">
        <v>20</v>
      </c>
    </row>
    <row r="15" spans="1:10">
      <c r="A15" s="1" t="s">
        <v>98</v>
      </c>
      <c r="B15" s="8"/>
      <c r="C15" s="8">
        <v>1</v>
      </c>
      <c r="D15" s="8"/>
      <c r="G15" s="9">
        <f>SUM(B15:F15)</f>
        <v>1</v>
      </c>
      <c r="H15" s="4">
        <f t="shared" si="0"/>
        <v>0.2</v>
      </c>
      <c r="I15" s="7">
        <f t="shared" si="1"/>
        <v>0.84033613445378164</v>
      </c>
      <c r="J15" s="1" t="s">
        <v>20</v>
      </c>
    </row>
    <row r="16" spans="1:10">
      <c r="A16" s="1" t="s">
        <v>16</v>
      </c>
      <c r="C16" s="8"/>
      <c r="E16" s="8"/>
      <c r="G16" s="9"/>
    </row>
    <row r="17" spans="1:10">
      <c r="A17" s="1" t="s">
        <v>99</v>
      </c>
      <c r="C17" s="8">
        <v>1</v>
      </c>
      <c r="E17" s="8"/>
      <c r="G17" s="9">
        <f t="shared" ref="G17:G22" si="2">SUM(B17:F17)</f>
        <v>1</v>
      </c>
      <c r="H17" s="4">
        <f t="shared" si="0"/>
        <v>0.2</v>
      </c>
      <c r="I17" s="7">
        <f t="shared" si="1"/>
        <v>0.84033613445378164</v>
      </c>
    </row>
    <row r="18" spans="1:10">
      <c r="A18" s="1" t="s">
        <v>100</v>
      </c>
      <c r="C18" s="8"/>
      <c r="E18" s="8">
        <v>1</v>
      </c>
      <c r="G18" s="9">
        <f t="shared" si="2"/>
        <v>1</v>
      </c>
      <c r="H18" s="4">
        <f t="shared" si="0"/>
        <v>0.2</v>
      </c>
      <c r="I18" s="7">
        <f t="shared" si="1"/>
        <v>0.84033613445378164</v>
      </c>
    </row>
    <row r="19" spans="1:10">
      <c r="A19" s="1" t="s">
        <v>101</v>
      </c>
      <c r="C19" s="8"/>
      <c r="D19" s="1">
        <v>1</v>
      </c>
      <c r="E19" s="8"/>
      <c r="F19" s="1">
        <v>1</v>
      </c>
      <c r="G19" s="9">
        <f t="shared" si="2"/>
        <v>2</v>
      </c>
      <c r="H19" s="4">
        <f t="shared" si="0"/>
        <v>0.4</v>
      </c>
      <c r="I19" s="7">
        <f t="shared" si="1"/>
        <v>1.6806722689075633</v>
      </c>
      <c r="J19" s="1" t="s">
        <v>20</v>
      </c>
    </row>
    <row r="20" spans="1:10">
      <c r="A20" s="1" t="s">
        <v>69</v>
      </c>
      <c r="C20" s="8">
        <v>1</v>
      </c>
      <c r="E20" s="8"/>
      <c r="G20" s="9">
        <f t="shared" si="2"/>
        <v>1</v>
      </c>
      <c r="H20" s="4">
        <f t="shared" si="0"/>
        <v>0.2</v>
      </c>
      <c r="I20" s="7">
        <f t="shared" si="1"/>
        <v>0.84033613445378164</v>
      </c>
    </row>
    <row r="21" spans="1:10">
      <c r="A21" s="1" t="s">
        <v>19</v>
      </c>
      <c r="C21" s="8"/>
      <c r="E21" s="8">
        <v>1</v>
      </c>
      <c r="G21" s="9">
        <f t="shared" si="2"/>
        <v>1</v>
      </c>
      <c r="H21" s="4">
        <f t="shared" si="0"/>
        <v>0.2</v>
      </c>
      <c r="I21" s="7">
        <f t="shared" si="1"/>
        <v>0.84033613445378164</v>
      </c>
    </row>
    <row r="22" spans="1:10">
      <c r="A22" s="1" t="s">
        <v>102</v>
      </c>
      <c r="C22" s="8"/>
      <c r="E22" s="8">
        <v>1</v>
      </c>
      <c r="G22" s="9">
        <f t="shared" si="2"/>
        <v>1</v>
      </c>
      <c r="H22" s="4">
        <f t="shared" si="0"/>
        <v>0.2</v>
      </c>
      <c r="I22" s="7">
        <f t="shared" si="1"/>
        <v>0.84033613445378164</v>
      </c>
    </row>
    <row r="23" spans="1:10">
      <c r="A23" s="1" t="s">
        <v>21</v>
      </c>
      <c r="C23" s="8"/>
      <c r="E23" s="8"/>
      <c r="G23" s="9"/>
    </row>
    <row r="24" spans="1:10">
      <c r="A24" s="1" t="s">
        <v>23</v>
      </c>
      <c r="C24" s="8"/>
      <c r="E24" s="8"/>
      <c r="G24" s="9"/>
      <c r="J24" s="1" t="s">
        <v>20</v>
      </c>
    </row>
    <row r="25" spans="1:10">
      <c r="A25" s="1" t="s">
        <v>24</v>
      </c>
      <c r="B25" s="8"/>
      <c r="C25" s="8"/>
      <c r="D25" s="8"/>
      <c r="E25" s="8"/>
      <c r="F25" s="8"/>
    </row>
    <row r="26" spans="1:10">
      <c r="A26" s="1" t="s">
        <v>25</v>
      </c>
      <c r="B26" s="8">
        <v>18</v>
      </c>
      <c r="C26" s="1">
        <v>7</v>
      </c>
      <c r="D26" s="8">
        <v>2</v>
      </c>
      <c r="E26" s="8">
        <v>15</v>
      </c>
      <c r="F26" s="8">
        <v>2</v>
      </c>
      <c r="G26" s="9">
        <f>SUM(B26:F26)</f>
        <v>44</v>
      </c>
      <c r="H26" s="4">
        <f t="shared" si="0"/>
        <v>8.8000000000000007</v>
      </c>
      <c r="I26" s="7">
        <f t="shared" si="1"/>
        <v>36.97478991596639</v>
      </c>
      <c r="J26" s="1" t="s">
        <v>20</v>
      </c>
    </row>
    <row r="27" spans="1:10">
      <c r="A27" s="1" t="s">
        <v>29</v>
      </c>
      <c r="B27" s="8">
        <v>1</v>
      </c>
      <c r="D27" s="8"/>
      <c r="E27" s="8">
        <v>1</v>
      </c>
      <c r="F27" s="8"/>
      <c r="G27" s="9">
        <f>SUM(B27:F27)</f>
        <v>2</v>
      </c>
      <c r="H27" s="4">
        <f t="shared" si="0"/>
        <v>0.4</v>
      </c>
      <c r="I27" s="7">
        <f t="shared" si="1"/>
        <v>1.6806722689075633</v>
      </c>
    </row>
    <row r="28" spans="1:10">
      <c r="A28" s="1" t="s">
        <v>31</v>
      </c>
    </row>
    <row r="29" spans="1:10">
      <c r="A29" s="1" t="s">
        <v>103</v>
      </c>
      <c r="F29" s="1">
        <v>1</v>
      </c>
      <c r="G29" s="3">
        <f>SUM(B29:F29)</f>
        <v>1</v>
      </c>
      <c r="H29" s="4">
        <f t="shared" si="0"/>
        <v>0.2</v>
      </c>
      <c r="I29" s="7">
        <f t="shared" si="1"/>
        <v>0.84033613445378164</v>
      </c>
    </row>
    <row r="30" spans="1:10">
      <c r="A30" s="1" t="s">
        <v>34</v>
      </c>
      <c r="F30" s="1">
        <v>2</v>
      </c>
      <c r="G30" s="3">
        <f>SUM(B30:F30)</f>
        <v>2</v>
      </c>
      <c r="H30" s="4">
        <f t="shared" si="0"/>
        <v>0.4</v>
      </c>
      <c r="I30" s="7">
        <f t="shared" si="1"/>
        <v>1.6806722689075633</v>
      </c>
    </row>
    <row r="31" spans="1:10">
      <c r="A31" s="1" t="s">
        <v>35</v>
      </c>
    </row>
    <row r="32" spans="1:10">
      <c r="A32" s="1" t="s">
        <v>91</v>
      </c>
      <c r="E32" s="1">
        <v>1</v>
      </c>
      <c r="G32" s="3">
        <f>SUM(B32:F32)</f>
        <v>1</v>
      </c>
      <c r="H32" s="4">
        <f t="shared" si="0"/>
        <v>0.2</v>
      </c>
      <c r="I32" s="7">
        <f t="shared" si="1"/>
        <v>0.84033613445378164</v>
      </c>
      <c r="J32" s="1" t="s">
        <v>20</v>
      </c>
    </row>
    <row r="33" spans="1:10">
      <c r="A33" s="1" t="s">
        <v>74</v>
      </c>
      <c r="B33" s="1">
        <v>4</v>
      </c>
      <c r="D33" s="1">
        <v>5</v>
      </c>
      <c r="E33" s="1">
        <v>12</v>
      </c>
      <c r="G33" s="3">
        <f>SUM(B33:F33)</f>
        <v>21</v>
      </c>
      <c r="H33" s="4">
        <f t="shared" si="0"/>
        <v>4.2</v>
      </c>
      <c r="I33" s="7">
        <f t="shared" si="1"/>
        <v>17.647058823529413</v>
      </c>
      <c r="J33" s="1" t="s">
        <v>20</v>
      </c>
    </row>
    <row r="34" spans="1:10">
      <c r="A34" s="1" t="s">
        <v>39</v>
      </c>
    </row>
    <row r="35" spans="1:10">
      <c r="A35" s="1" t="s">
        <v>40</v>
      </c>
      <c r="B35" s="1">
        <v>1</v>
      </c>
      <c r="C35" s="1">
        <v>1</v>
      </c>
      <c r="G35" s="3">
        <f>SUM(B35:F35)</f>
        <v>2</v>
      </c>
      <c r="H35" s="4">
        <f t="shared" si="0"/>
        <v>0.4</v>
      </c>
      <c r="I35" s="7">
        <f t="shared" si="1"/>
        <v>1.6806722689075633</v>
      </c>
    </row>
    <row r="36" spans="1:10">
      <c r="A36" s="1" t="s">
        <v>47</v>
      </c>
      <c r="B36" s="8"/>
      <c r="C36" s="8"/>
      <c r="D36" s="8"/>
      <c r="E36" s="8"/>
      <c r="F36" s="8"/>
    </row>
    <row r="37" spans="1:10">
      <c r="A37" s="1" t="s">
        <v>48</v>
      </c>
      <c r="B37" s="8"/>
      <c r="C37" s="8"/>
      <c r="D37" s="1">
        <v>1</v>
      </c>
      <c r="E37" s="8"/>
      <c r="F37" s="8"/>
      <c r="G37" s="9">
        <f>SUM(B37:F37)</f>
        <v>1</v>
      </c>
      <c r="H37" s="4">
        <f t="shared" si="0"/>
        <v>0.2</v>
      </c>
      <c r="I37" s="7">
        <f t="shared" si="1"/>
        <v>0.84033613445378164</v>
      </c>
    </row>
    <row r="38" spans="1:10">
      <c r="A38" s="1" t="s">
        <v>76</v>
      </c>
      <c r="B38" s="8"/>
      <c r="C38" s="1">
        <v>1</v>
      </c>
      <c r="E38" s="8"/>
      <c r="F38" s="8"/>
      <c r="G38" s="9">
        <f>SUM(B38:F38)</f>
        <v>1</v>
      </c>
      <c r="H38" s="4">
        <f t="shared" si="0"/>
        <v>0.2</v>
      </c>
      <c r="I38" s="7">
        <f t="shared" si="1"/>
        <v>0.84033613445378164</v>
      </c>
    </row>
    <row r="39" spans="1:10">
      <c r="A39" s="1" t="s">
        <v>78</v>
      </c>
      <c r="B39" s="1">
        <v>1</v>
      </c>
      <c r="C39" s="1">
        <v>1</v>
      </c>
      <c r="D39" s="1">
        <v>3</v>
      </c>
      <c r="F39" s="8"/>
      <c r="G39" s="9">
        <f>SUM(B39:F39)</f>
        <v>5</v>
      </c>
      <c r="H39" s="4">
        <f t="shared" si="0"/>
        <v>1</v>
      </c>
      <c r="I39" s="7">
        <f t="shared" si="1"/>
        <v>4.2016806722689077</v>
      </c>
    </row>
    <row r="40" spans="1:10">
      <c r="A40" s="1" t="s">
        <v>80</v>
      </c>
      <c r="B40" s="1">
        <v>1</v>
      </c>
      <c r="C40" s="1">
        <v>1</v>
      </c>
      <c r="E40" s="1">
        <v>1</v>
      </c>
      <c r="G40" s="9">
        <f>SUM(B40:F40)</f>
        <v>3</v>
      </c>
      <c r="H40" s="4">
        <f t="shared" si="0"/>
        <v>0.6</v>
      </c>
      <c r="I40" s="7">
        <f t="shared" si="1"/>
        <v>2.5210084033613445</v>
      </c>
    </row>
    <row r="41" spans="1:10">
      <c r="A41" s="1" t="s">
        <v>81</v>
      </c>
      <c r="D41" s="1">
        <v>1</v>
      </c>
      <c r="F41" s="8">
        <v>1</v>
      </c>
      <c r="G41" s="9">
        <f>SUM(B41:F41)</f>
        <v>2</v>
      </c>
      <c r="H41" s="4">
        <f t="shared" si="0"/>
        <v>0.4</v>
      </c>
      <c r="I41" s="7">
        <f t="shared" si="1"/>
        <v>1.6806722689075633</v>
      </c>
      <c r="J41" s="1" t="s">
        <v>20</v>
      </c>
    </row>
    <row r="42" spans="1:10">
      <c r="A42" s="1" t="s">
        <v>104</v>
      </c>
      <c r="F42" s="8"/>
      <c r="G42" s="9"/>
      <c r="J42" s="1" t="s">
        <v>20</v>
      </c>
    </row>
    <row r="43" spans="1:10">
      <c r="A43" s="1" t="s">
        <v>82</v>
      </c>
      <c r="B43" s="1">
        <v>1</v>
      </c>
      <c r="F43" s="8"/>
      <c r="G43" s="9">
        <f>SUM(B43:F43)</f>
        <v>1</v>
      </c>
      <c r="H43" s="4">
        <f t="shared" si="0"/>
        <v>0.2</v>
      </c>
      <c r="I43" s="7">
        <f t="shared" si="1"/>
        <v>0.84033613445378164</v>
      </c>
    </row>
    <row r="44" spans="1:10">
      <c r="A44" s="1" t="s">
        <v>95</v>
      </c>
      <c r="D44" s="1">
        <v>1</v>
      </c>
      <c r="F44" s="8"/>
      <c r="G44" s="9">
        <f>SUM(B44:F44)</f>
        <v>1</v>
      </c>
      <c r="H44" s="4">
        <f t="shared" si="0"/>
        <v>0.2</v>
      </c>
      <c r="I44" s="7">
        <f t="shared" si="1"/>
        <v>0.84033613445378164</v>
      </c>
      <c r="J44" s="1" t="s">
        <v>20</v>
      </c>
    </row>
    <row r="45" spans="1:10">
      <c r="A45" s="1" t="s">
        <v>105</v>
      </c>
      <c r="F45" s="8"/>
      <c r="G45" s="9"/>
    </row>
    <row r="46" spans="1:10">
      <c r="A46" s="1" t="s">
        <v>106</v>
      </c>
      <c r="F46" s="8">
        <v>1</v>
      </c>
      <c r="G46" s="9">
        <f>SUM(B46:F46)</f>
        <v>1</v>
      </c>
      <c r="H46" s="4">
        <f t="shared" si="0"/>
        <v>0.2</v>
      </c>
      <c r="I46" s="7">
        <f t="shared" si="1"/>
        <v>0.84033613445378164</v>
      </c>
    </row>
    <row r="47" spans="1:10">
      <c r="A47" s="1" t="s">
        <v>51</v>
      </c>
      <c r="B47" s="8"/>
      <c r="C47" s="8"/>
      <c r="D47" s="8"/>
      <c r="E47" s="8"/>
      <c r="F47" s="8"/>
    </row>
    <row r="48" spans="1:10">
      <c r="A48" s="1" t="s">
        <v>107</v>
      </c>
      <c r="B48" s="8"/>
      <c r="C48" s="8"/>
      <c r="D48" s="8"/>
      <c r="E48" s="8"/>
      <c r="F48" s="8">
        <v>1</v>
      </c>
      <c r="G48" s="9">
        <f>SUM(B48:F48)</f>
        <v>1</v>
      </c>
      <c r="H48" s="4">
        <f t="shared" si="0"/>
        <v>0.2</v>
      </c>
      <c r="I48" s="7">
        <f t="shared" si="1"/>
        <v>0.84033613445378164</v>
      </c>
    </row>
    <row r="49" spans="1:10">
      <c r="A49" s="1" t="s">
        <v>84</v>
      </c>
      <c r="B49" s="8">
        <v>1</v>
      </c>
      <c r="C49" s="8"/>
      <c r="D49" s="8"/>
      <c r="E49" s="8"/>
      <c r="F49" s="8"/>
      <c r="G49" s="9">
        <f>SUM(B49:F49)</f>
        <v>1</v>
      </c>
      <c r="H49" s="4">
        <f t="shared" si="0"/>
        <v>0.2</v>
      </c>
      <c r="I49" s="7">
        <f t="shared" si="1"/>
        <v>0.84033613445378164</v>
      </c>
    </row>
    <row r="50" spans="1:10">
      <c r="A50" s="1" t="s">
        <v>52</v>
      </c>
      <c r="B50" s="8">
        <v>2</v>
      </c>
      <c r="C50" s="1">
        <v>3</v>
      </c>
      <c r="D50" s="1">
        <v>3</v>
      </c>
      <c r="F50" s="1">
        <v>2</v>
      </c>
      <c r="G50" s="9">
        <f>SUM(B50:F50)</f>
        <v>10</v>
      </c>
      <c r="H50" s="4">
        <f t="shared" si="0"/>
        <v>2</v>
      </c>
      <c r="I50" s="7">
        <f t="shared" si="1"/>
        <v>8.4033613445378155</v>
      </c>
      <c r="J50" s="1" t="s">
        <v>20</v>
      </c>
    </row>
    <row r="51" spans="1:10">
      <c r="I51" s="7">
        <f>SUM(I10:I50)</f>
        <v>99.999999999999986</v>
      </c>
    </row>
    <row r="52" spans="1:10" ht="12">
      <c r="A52" s="1" t="s">
        <v>54</v>
      </c>
      <c r="B52" s="1">
        <f>SUM(B10:B50)</f>
        <v>33</v>
      </c>
      <c r="C52" s="1">
        <f>SUM(C10:C50)</f>
        <v>18</v>
      </c>
      <c r="D52" s="1">
        <f>SUM(D10:D50)</f>
        <v>18</v>
      </c>
      <c r="E52" s="1">
        <f>SUM(E10:E50)</f>
        <v>35</v>
      </c>
      <c r="F52" s="1">
        <f>SUM(F10:F50)</f>
        <v>15</v>
      </c>
      <c r="G52" s="9">
        <f>SUM(B52:F52)</f>
        <v>119</v>
      </c>
      <c r="H52" s="4">
        <f t="shared" si="0"/>
        <v>23.8</v>
      </c>
      <c r="I52" s="4"/>
      <c r="J52" s="4"/>
    </row>
    <row r="53" spans="1:10" ht="12">
      <c r="A53" s="1" t="s">
        <v>55</v>
      </c>
      <c r="B53" s="1">
        <v>12</v>
      </c>
      <c r="C53" s="1">
        <v>10</v>
      </c>
      <c r="D53" s="1">
        <v>9</v>
      </c>
      <c r="E53" s="1">
        <v>9</v>
      </c>
      <c r="F53" s="1">
        <v>10</v>
      </c>
      <c r="G53" s="3">
        <f>SUM(B53:F53)</f>
        <v>50</v>
      </c>
      <c r="H53" s="4">
        <f t="shared" si="0"/>
        <v>10</v>
      </c>
      <c r="I53" s="4"/>
      <c r="J53" s="4"/>
    </row>
    <row r="54" spans="1:10">
      <c r="J54" s="4"/>
    </row>
    <row r="55" spans="1:10">
      <c r="A55" s="1" t="s">
        <v>56</v>
      </c>
      <c r="D55" s="1">
        <v>95</v>
      </c>
      <c r="E55" s="4"/>
      <c r="J55" s="4"/>
    </row>
    <row r="56" spans="1:10">
      <c r="A56" s="1" t="s">
        <v>57</v>
      </c>
      <c r="D56" s="1">
        <v>30</v>
      </c>
    </row>
    <row r="57" spans="1:10">
      <c r="A57" s="1" t="s">
        <v>58</v>
      </c>
      <c r="D57" s="1">
        <v>3.41</v>
      </c>
    </row>
    <row r="58" spans="1:10">
      <c r="A58" s="1" t="s">
        <v>59</v>
      </c>
      <c r="D58" s="1">
        <v>6.04</v>
      </c>
    </row>
    <row r="59" spans="1:10">
      <c r="A59" s="1" t="s">
        <v>60</v>
      </c>
      <c r="D59" s="1">
        <v>5</v>
      </c>
    </row>
    <row r="60" spans="1:10">
      <c r="A60" s="1" t="s">
        <v>61</v>
      </c>
      <c r="D60" s="1">
        <v>12</v>
      </c>
    </row>
    <row r="61" spans="1:10">
      <c r="A61" s="1" t="s">
        <v>62</v>
      </c>
      <c r="D61" s="1">
        <v>2.25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workbookViewId="0">
      <pane xSplit="15" ySplit="22" topLeftCell="P47" activePane="bottomRight" state="frozen"/>
      <selection pane="topRight" activeCell="P1" sqref="P1"/>
      <selection pane="bottomLeft" activeCell="A23" sqref="A23"/>
      <selection pane="bottomRight" activeCell="D63" sqref="D63"/>
    </sheetView>
  </sheetViews>
  <sheetFormatPr defaultRowHeight="12.75"/>
  <cols>
    <col min="1" max="1" width="24.42578125" style="1" customWidth="1"/>
    <col min="2" max="2" width="6.140625" style="1" customWidth="1"/>
    <col min="3" max="3" width="6.28515625" style="1" customWidth="1"/>
    <col min="4" max="4" width="6.5703125" style="1" customWidth="1"/>
    <col min="5" max="5" width="7" style="1" customWidth="1"/>
    <col min="6" max="6" width="5.85546875" style="1" customWidth="1"/>
    <col min="7" max="7" width="7.5703125" style="3" customWidth="1"/>
    <col min="8" max="8" width="7.85546875" style="4" customWidth="1"/>
    <col min="9" max="9" width="5.85546875" style="7" customWidth="1"/>
    <col min="10" max="10" width="8.42578125" style="1" customWidth="1"/>
    <col min="11" max="16384" width="9.140625" style="1"/>
  </cols>
  <sheetData>
    <row r="1" spans="1:10">
      <c r="A1" s="1" t="s">
        <v>0</v>
      </c>
      <c r="B1" s="2"/>
    </row>
    <row r="2" spans="1:10">
      <c r="A2" s="1" t="s">
        <v>108</v>
      </c>
      <c r="B2" s="2"/>
    </row>
    <row r="3" spans="1:10">
      <c r="A3" s="1" t="s">
        <v>64</v>
      </c>
      <c r="B3" s="2"/>
    </row>
    <row r="4" spans="1:10">
      <c r="A4" s="6" t="s">
        <v>3</v>
      </c>
      <c r="B4" s="2"/>
    </row>
    <row r="6" spans="1:10" ht="12">
      <c r="A6" s="1" t="s">
        <v>4</v>
      </c>
      <c r="C6" s="1" t="s">
        <v>5</v>
      </c>
      <c r="G6" s="3" t="s">
        <v>6</v>
      </c>
      <c r="H6" s="4" t="s">
        <v>7</v>
      </c>
      <c r="I6" s="4" t="s">
        <v>8</v>
      </c>
      <c r="J6" s="1" t="s">
        <v>9</v>
      </c>
    </row>
    <row r="7" spans="1:10">
      <c r="A7" s="1" t="s">
        <v>10</v>
      </c>
      <c r="B7" s="1">
        <v>1</v>
      </c>
      <c r="C7" s="1">
        <v>2</v>
      </c>
      <c r="D7" s="1">
        <v>3</v>
      </c>
      <c r="E7" s="1">
        <v>4</v>
      </c>
      <c r="F7" s="1">
        <v>5</v>
      </c>
      <c r="J7" s="1" t="s">
        <v>11</v>
      </c>
    </row>
    <row r="8" spans="1:10">
      <c r="J8" s="1" t="s">
        <v>12</v>
      </c>
    </row>
    <row r="10" spans="1:10">
      <c r="A10" s="1" t="s">
        <v>13</v>
      </c>
      <c r="B10" s="1">
        <v>3</v>
      </c>
      <c r="C10" s="1">
        <v>3</v>
      </c>
      <c r="D10" s="1">
        <v>4</v>
      </c>
      <c r="E10" s="1">
        <v>4</v>
      </c>
      <c r="F10" s="1">
        <v>1</v>
      </c>
      <c r="G10" s="3">
        <f>SUM(B10:F10)</f>
        <v>15</v>
      </c>
      <c r="H10" s="4">
        <f>(G10/5)</f>
        <v>3</v>
      </c>
      <c r="I10" s="7">
        <f>(H10/0.342)</f>
        <v>8.7719298245614024</v>
      </c>
    </row>
    <row r="11" spans="1:10">
      <c r="A11" s="1" t="s">
        <v>67</v>
      </c>
    </row>
    <row r="12" spans="1:10">
      <c r="A12" s="1" t="s">
        <v>68</v>
      </c>
      <c r="B12" s="1">
        <v>1</v>
      </c>
      <c r="C12" s="1">
        <v>2</v>
      </c>
      <c r="D12" s="1">
        <v>1</v>
      </c>
      <c r="E12" s="1">
        <v>1</v>
      </c>
      <c r="F12" s="1">
        <v>3</v>
      </c>
      <c r="G12" s="3">
        <f>SUM(B12:F12)</f>
        <v>8</v>
      </c>
      <c r="H12" s="4">
        <f t="shared" ref="H12:H47" si="0">(G12/5)</f>
        <v>1.6</v>
      </c>
      <c r="I12" s="7">
        <f t="shared" ref="I12:I44" si="1">(H12/0.342)</f>
        <v>4.6783625730994149</v>
      </c>
    </row>
    <row r="13" spans="1:10">
      <c r="A13" s="1" t="s">
        <v>109</v>
      </c>
      <c r="B13" s="1">
        <v>1</v>
      </c>
      <c r="D13" s="1">
        <v>2</v>
      </c>
      <c r="G13" s="3">
        <f>SUM(B13:F13)</f>
        <v>3</v>
      </c>
      <c r="H13" s="4">
        <f t="shared" si="0"/>
        <v>0.6</v>
      </c>
      <c r="I13" s="7">
        <f t="shared" si="1"/>
        <v>1.7543859649122806</v>
      </c>
    </row>
    <row r="14" spans="1:10">
      <c r="A14" s="1" t="s">
        <v>110</v>
      </c>
      <c r="B14" s="1">
        <v>1</v>
      </c>
      <c r="C14" s="1">
        <v>1</v>
      </c>
      <c r="D14" s="1">
        <v>1</v>
      </c>
      <c r="F14" s="1">
        <v>1</v>
      </c>
      <c r="G14" s="3">
        <f>SUM(B14:F14)</f>
        <v>4</v>
      </c>
      <c r="H14" s="4">
        <f t="shared" si="0"/>
        <v>0.8</v>
      </c>
      <c r="I14" s="7">
        <f t="shared" si="1"/>
        <v>2.3391812865497075</v>
      </c>
    </row>
    <row r="15" spans="1:10">
      <c r="A15" s="1" t="s">
        <v>14</v>
      </c>
      <c r="B15" s="8"/>
      <c r="C15" s="8"/>
      <c r="D15" s="8"/>
      <c r="E15" s="8"/>
      <c r="G15" s="9"/>
    </row>
    <row r="16" spans="1:10">
      <c r="A16" s="1" t="s">
        <v>15</v>
      </c>
      <c r="B16" s="8">
        <v>1</v>
      </c>
      <c r="C16" s="8">
        <v>3</v>
      </c>
      <c r="D16" s="8"/>
      <c r="G16" s="9">
        <f>SUM(B16:F16)</f>
        <v>4</v>
      </c>
      <c r="H16" s="4">
        <f t="shared" si="0"/>
        <v>0.8</v>
      </c>
      <c r="I16" s="7">
        <f t="shared" si="1"/>
        <v>2.3391812865497075</v>
      </c>
    </row>
    <row r="17" spans="1:10">
      <c r="A17" s="1" t="s">
        <v>16</v>
      </c>
      <c r="C17" s="8"/>
      <c r="E17" s="8"/>
      <c r="G17" s="9"/>
    </row>
    <row r="18" spans="1:10">
      <c r="A18" s="1" t="s">
        <v>100</v>
      </c>
      <c r="C18" s="8"/>
      <c r="E18" s="8"/>
      <c r="G18" s="9"/>
      <c r="J18" s="1" t="s">
        <v>20</v>
      </c>
    </row>
    <row r="19" spans="1:10">
      <c r="A19" s="1" t="s">
        <v>89</v>
      </c>
      <c r="C19" s="8"/>
      <c r="E19" s="8"/>
      <c r="G19" s="9"/>
      <c r="J19" s="1" t="s">
        <v>20</v>
      </c>
    </row>
    <row r="20" spans="1:10">
      <c r="A20" s="1" t="s">
        <v>19</v>
      </c>
      <c r="B20" s="1">
        <v>1</v>
      </c>
      <c r="C20" s="8"/>
      <c r="E20" s="8">
        <v>1</v>
      </c>
      <c r="G20" s="9">
        <f>SUM(B20:F20)</f>
        <v>2</v>
      </c>
      <c r="H20" s="4">
        <f t="shared" si="0"/>
        <v>0.4</v>
      </c>
      <c r="I20" s="7">
        <f t="shared" si="1"/>
        <v>1.1695906432748537</v>
      </c>
    </row>
    <row r="21" spans="1:10">
      <c r="A21" s="1" t="s">
        <v>21</v>
      </c>
      <c r="C21" s="8"/>
      <c r="E21" s="8"/>
      <c r="G21" s="9"/>
    </row>
    <row r="22" spans="1:10">
      <c r="A22" s="1" t="s">
        <v>70</v>
      </c>
      <c r="B22" s="1">
        <v>5</v>
      </c>
      <c r="C22" s="8">
        <v>3</v>
      </c>
      <c r="D22" s="1">
        <v>3</v>
      </c>
      <c r="E22" s="8">
        <v>3</v>
      </c>
      <c r="F22" s="1">
        <v>13</v>
      </c>
      <c r="G22" s="9">
        <f>SUM(B22:F22)</f>
        <v>27</v>
      </c>
      <c r="H22" s="4">
        <f t="shared" si="0"/>
        <v>5.4</v>
      </c>
      <c r="I22" s="7">
        <f t="shared" si="1"/>
        <v>15.789473684210526</v>
      </c>
      <c r="J22" s="1" t="s">
        <v>20</v>
      </c>
    </row>
    <row r="23" spans="1:10">
      <c r="A23" s="1" t="s">
        <v>24</v>
      </c>
      <c r="B23" s="8"/>
      <c r="C23" s="8"/>
      <c r="D23" s="8"/>
      <c r="E23" s="8"/>
      <c r="F23" s="8"/>
    </row>
    <row r="24" spans="1:10">
      <c r="A24" s="1" t="s">
        <v>25</v>
      </c>
      <c r="B24" s="8">
        <v>1</v>
      </c>
      <c r="D24" s="8">
        <v>2</v>
      </c>
      <c r="E24" s="8"/>
      <c r="F24" s="8"/>
      <c r="G24" s="9">
        <f>SUM(B24:F24)</f>
        <v>3</v>
      </c>
      <c r="H24" s="4">
        <f t="shared" si="0"/>
        <v>0.6</v>
      </c>
      <c r="I24" s="7">
        <f t="shared" si="1"/>
        <v>1.7543859649122806</v>
      </c>
      <c r="J24" s="1" t="s">
        <v>20</v>
      </c>
    </row>
    <row r="25" spans="1:10">
      <c r="A25" s="1" t="s">
        <v>111</v>
      </c>
      <c r="B25" s="8"/>
      <c r="D25" s="8">
        <v>1</v>
      </c>
      <c r="E25" s="8"/>
      <c r="F25" s="8"/>
      <c r="G25" s="9">
        <f>SUM(B25:F25)</f>
        <v>1</v>
      </c>
      <c r="H25" s="4">
        <f t="shared" si="0"/>
        <v>0.2</v>
      </c>
      <c r="I25" s="7">
        <f t="shared" si="1"/>
        <v>0.58479532163742687</v>
      </c>
    </row>
    <row r="26" spans="1:10">
      <c r="A26" s="1" t="s">
        <v>71</v>
      </c>
      <c r="B26" s="8"/>
      <c r="D26" s="8"/>
      <c r="E26" s="8"/>
      <c r="F26" s="8"/>
      <c r="G26" s="9"/>
      <c r="J26" s="1" t="s">
        <v>20</v>
      </c>
    </row>
    <row r="27" spans="1:10">
      <c r="A27" s="1" t="s">
        <v>29</v>
      </c>
      <c r="B27" s="8">
        <v>1</v>
      </c>
      <c r="D27" s="8"/>
      <c r="E27" s="8">
        <v>3</v>
      </c>
      <c r="F27" s="8"/>
      <c r="G27" s="9">
        <f>SUM(B27:F27)</f>
        <v>4</v>
      </c>
      <c r="H27" s="4">
        <f t="shared" si="0"/>
        <v>0.8</v>
      </c>
      <c r="I27" s="7">
        <f t="shared" si="1"/>
        <v>2.3391812865497075</v>
      </c>
      <c r="J27" s="1" t="s">
        <v>20</v>
      </c>
    </row>
    <row r="28" spans="1:10">
      <c r="A28" s="1" t="s">
        <v>72</v>
      </c>
      <c r="B28" s="8">
        <v>4</v>
      </c>
      <c r="C28" s="1">
        <v>9</v>
      </c>
      <c r="D28" s="8">
        <v>6</v>
      </c>
      <c r="E28" s="8"/>
      <c r="F28" s="8">
        <v>2</v>
      </c>
      <c r="G28" s="9">
        <f>SUM(B28:F28)</f>
        <v>21</v>
      </c>
      <c r="H28" s="4">
        <f t="shared" si="0"/>
        <v>4.2</v>
      </c>
      <c r="I28" s="7">
        <f t="shared" si="1"/>
        <v>12.280701754385964</v>
      </c>
    </row>
    <row r="29" spans="1:10">
      <c r="A29" s="1" t="s">
        <v>35</v>
      </c>
    </row>
    <row r="30" spans="1:10">
      <c r="A30" s="1" t="s">
        <v>74</v>
      </c>
      <c r="E30" s="1">
        <v>1</v>
      </c>
      <c r="G30" s="3">
        <f>SUM(B30:F30)</f>
        <v>1</v>
      </c>
      <c r="H30" s="4">
        <f t="shared" si="0"/>
        <v>0.2</v>
      </c>
      <c r="I30" s="7">
        <f t="shared" si="1"/>
        <v>0.58479532163742687</v>
      </c>
    </row>
    <row r="31" spans="1:10">
      <c r="A31" s="1" t="s">
        <v>39</v>
      </c>
    </row>
    <row r="32" spans="1:10">
      <c r="A32" s="1" t="s">
        <v>40</v>
      </c>
      <c r="B32" s="1">
        <v>1</v>
      </c>
      <c r="D32" s="1">
        <v>3</v>
      </c>
      <c r="F32" s="1">
        <v>1</v>
      </c>
      <c r="G32" s="3">
        <f>SUM(B32:F32)</f>
        <v>5</v>
      </c>
      <c r="H32" s="4">
        <f t="shared" si="0"/>
        <v>1</v>
      </c>
      <c r="I32" s="7">
        <f t="shared" si="1"/>
        <v>2.9239766081871341</v>
      </c>
      <c r="J32" s="1" t="s">
        <v>20</v>
      </c>
    </row>
    <row r="33" spans="1:10">
      <c r="A33" s="1" t="s">
        <v>47</v>
      </c>
      <c r="B33" s="8"/>
      <c r="C33" s="8"/>
      <c r="D33" s="8"/>
      <c r="E33" s="8"/>
      <c r="F33" s="8"/>
    </row>
    <row r="34" spans="1:10">
      <c r="A34" s="1" t="s">
        <v>112</v>
      </c>
      <c r="B34" s="8">
        <v>1</v>
      </c>
      <c r="D34" s="8">
        <v>1</v>
      </c>
      <c r="E34" s="8">
        <v>1</v>
      </c>
      <c r="F34" s="8">
        <v>1</v>
      </c>
      <c r="G34" s="9">
        <f>SUM(B34:F34)</f>
        <v>4</v>
      </c>
      <c r="H34" s="4">
        <f t="shared" si="0"/>
        <v>0.8</v>
      </c>
      <c r="I34" s="7">
        <f t="shared" si="1"/>
        <v>2.3391812865497075</v>
      </c>
    </row>
    <row r="35" spans="1:10">
      <c r="A35" s="1" t="s">
        <v>76</v>
      </c>
      <c r="B35" s="8"/>
      <c r="E35" s="8">
        <v>1</v>
      </c>
      <c r="F35" s="8"/>
      <c r="G35" s="9">
        <f>SUM(B35:F35)</f>
        <v>1</v>
      </c>
      <c r="H35" s="4">
        <f t="shared" si="0"/>
        <v>0.2</v>
      </c>
      <c r="I35" s="7">
        <f t="shared" si="1"/>
        <v>0.58479532163742687</v>
      </c>
      <c r="J35" s="1" t="s">
        <v>20</v>
      </c>
    </row>
    <row r="36" spans="1:10">
      <c r="A36" s="1" t="s">
        <v>77</v>
      </c>
      <c r="B36" s="8"/>
      <c r="C36" s="8"/>
      <c r="E36" s="8"/>
      <c r="F36" s="8"/>
      <c r="G36" s="9"/>
      <c r="J36" s="1" t="s">
        <v>20</v>
      </c>
    </row>
    <row r="37" spans="1:10">
      <c r="A37" s="1" t="s">
        <v>93</v>
      </c>
      <c r="B37" s="8"/>
      <c r="C37" s="8"/>
      <c r="E37" s="8"/>
      <c r="F37" s="8"/>
      <c r="G37" s="9"/>
      <c r="J37" s="1" t="s">
        <v>20</v>
      </c>
    </row>
    <row r="38" spans="1:10">
      <c r="A38" s="1" t="s">
        <v>78</v>
      </c>
      <c r="B38" s="1">
        <v>1</v>
      </c>
      <c r="E38" s="1">
        <v>1</v>
      </c>
      <c r="F38" s="8"/>
      <c r="G38" s="9">
        <f>SUM(B38:F38)</f>
        <v>2</v>
      </c>
      <c r="H38" s="4">
        <f t="shared" si="0"/>
        <v>0.4</v>
      </c>
      <c r="I38" s="7">
        <f t="shared" si="1"/>
        <v>1.1695906432748537</v>
      </c>
      <c r="J38" s="1" t="s">
        <v>20</v>
      </c>
    </row>
    <row r="39" spans="1:10">
      <c r="A39" s="1" t="s">
        <v>113</v>
      </c>
      <c r="B39" s="1">
        <v>1</v>
      </c>
      <c r="D39" s="1">
        <v>1</v>
      </c>
      <c r="F39" s="8"/>
      <c r="G39" s="9">
        <f>SUM(B39:F39)</f>
        <v>2</v>
      </c>
      <c r="H39" s="4">
        <f t="shared" si="0"/>
        <v>0.4</v>
      </c>
      <c r="I39" s="7">
        <f t="shared" si="1"/>
        <v>1.1695906432748537</v>
      </c>
      <c r="J39" s="1" t="s">
        <v>20</v>
      </c>
    </row>
    <row r="40" spans="1:10">
      <c r="A40" s="1" t="s">
        <v>94</v>
      </c>
      <c r="D40" s="1">
        <v>1</v>
      </c>
      <c r="F40" s="8"/>
      <c r="G40" s="9">
        <f>SUM(B40:F40)</f>
        <v>1</v>
      </c>
      <c r="H40" s="4">
        <f t="shared" si="0"/>
        <v>0.2</v>
      </c>
      <c r="I40" s="7">
        <f t="shared" si="1"/>
        <v>0.58479532163742687</v>
      </c>
    </row>
    <row r="41" spans="1:10">
      <c r="A41" s="1" t="s">
        <v>80</v>
      </c>
      <c r="C41" s="1">
        <v>1</v>
      </c>
      <c r="G41" s="9">
        <f>SUM(B41:F41)</f>
        <v>1</v>
      </c>
      <c r="H41" s="4">
        <f t="shared" si="0"/>
        <v>0.2</v>
      </c>
      <c r="I41" s="7">
        <f t="shared" si="1"/>
        <v>0.58479532163742687</v>
      </c>
    </row>
    <row r="42" spans="1:10">
      <c r="A42" s="1" t="s">
        <v>114</v>
      </c>
      <c r="B42" s="1">
        <v>1</v>
      </c>
      <c r="C42" s="1">
        <v>2</v>
      </c>
      <c r="F42" s="8"/>
      <c r="G42" s="9">
        <f>SUM(B42:F42)</f>
        <v>3</v>
      </c>
      <c r="H42" s="4">
        <f t="shared" si="0"/>
        <v>0.6</v>
      </c>
      <c r="I42" s="7">
        <f t="shared" si="1"/>
        <v>1.7543859649122806</v>
      </c>
    </row>
    <row r="43" spans="1:10">
      <c r="A43" s="1" t="s">
        <v>51</v>
      </c>
      <c r="B43" s="8"/>
      <c r="C43" s="8"/>
      <c r="D43" s="8"/>
      <c r="E43" s="8"/>
      <c r="F43" s="8"/>
    </row>
    <row r="44" spans="1:10">
      <c r="A44" s="1" t="s">
        <v>52</v>
      </c>
      <c r="B44" s="8">
        <v>7</v>
      </c>
      <c r="C44" s="1">
        <v>11</v>
      </c>
      <c r="D44" s="1">
        <v>8</v>
      </c>
      <c r="E44" s="1">
        <v>25</v>
      </c>
      <c r="F44" s="1">
        <v>8</v>
      </c>
      <c r="G44" s="9">
        <f>SUM(B44:F44)</f>
        <v>59</v>
      </c>
      <c r="H44" s="4">
        <f t="shared" si="0"/>
        <v>11.8</v>
      </c>
      <c r="I44" s="7">
        <f t="shared" si="1"/>
        <v>34.502923976608187</v>
      </c>
    </row>
    <row r="45" spans="1:10">
      <c r="I45" s="7">
        <f>SUM(I10:I44)</f>
        <v>100</v>
      </c>
    </row>
    <row r="46" spans="1:10" ht="12">
      <c r="A46" s="1" t="s">
        <v>54</v>
      </c>
      <c r="B46" s="1">
        <f>SUM(B10:B44)</f>
        <v>31</v>
      </c>
      <c r="C46" s="1">
        <f>SUM(C10:C44)</f>
        <v>35</v>
      </c>
      <c r="D46" s="1">
        <f>SUM(D10:D44)</f>
        <v>34</v>
      </c>
      <c r="E46" s="1">
        <f>SUM(E10:E44)</f>
        <v>41</v>
      </c>
      <c r="F46" s="1">
        <f>SUM(F10:F44)</f>
        <v>30</v>
      </c>
      <c r="G46" s="9">
        <f>SUM(B46:F46)</f>
        <v>171</v>
      </c>
      <c r="H46" s="4">
        <f t="shared" si="0"/>
        <v>34.200000000000003</v>
      </c>
      <c r="I46" s="4"/>
      <c r="J46" s="4"/>
    </row>
    <row r="47" spans="1:10" ht="12">
      <c r="A47" s="1" t="s">
        <v>55</v>
      </c>
      <c r="B47" s="1">
        <v>16</v>
      </c>
      <c r="C47" s="1">
        <v>9</v>
      </c>
      <c r="D47" s="1">
        <v>13</v>
      </c>
      <c r="E47" s="1">
        <v>10</v>
      </c>
      <c r="F47" s="1">
        <v>8</v>
      </c>
      <c r="G47" s="3">
        <f>SUM(B47:F47)</f>
        <v>56</v>
      </c>
      <c r="H47" s="4">
        <f t="shared" si="0"/>
        <v>11.2</v>
      </c>
      <c r="I47" s="4"/>
      <c r="J47" s="4"/>
    </row>
    <row r="48" spans="1:10">
      <c r="J48" s="4"/>
    </row>
    <row r="49" spans="1:10">
      <c r="A49" s="1" t="s">
        <v>56</v>
      </c>
      <c r="D49" s="1">
        <v>137</v>
      </c>
      <c r="E49" s="4"/>
      <c r="J49" s="4"/>
    </row>
    <row r="50" spans="1:10">
      <c r="A50" s="1" t="s">
        <v>57</v>
      </c>
      <c r="D50" s="1">
        <v>26</v>
      </c>
    </row>
    <row r="51" spans="1:10">
      <c r="A51" s="1" t="s">
        <v>58</v>
      </c>
      <c r="D51" s="1">
        <v>3.24</v>
      </c>
    </row>
    <row r="52" spans="1:10">
      <c r="A52" s="1" t="s">
        <v>59</v>
      </c>
      <c r="D52" s="1">
        <v>6.14</v>
      </c>
    </row>
    <row r="53" spans="1:10">
      <c r="A53" s="1" t="s">
        <v>60</v>
      </c>
      <c r="D53" s="1">
        <v>5</v>
      </c>
    </row>
    <row r="54" spans="1:10">
      <c r="A54" s="1" t="s">
        <v>61</v>
      </c>
      <c r="D54" s="1">
        <v>15</v>
      </c>
    </row>
    <row r="55" spans="1:10">
      <c r="A55" s="1" t="s">
        <v>62</v>
      </c>
      <c r="D55" s="1">
        <v>2.33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workbookViewId="0">
      <pane xSplit="15" ySplit="22" topLeftCell="P35" activePane="bottomRight" state="frozen"/>
      <selection pane="topRight" activeCell="P1" sqref="P1"/>
      <selection pane="bottomLeft" activeCell="A23" sqref="A23"/>
      <selection pane="bottomRight" activeCell="D49" sqref="D49"/>
    </sheetView>
  </sheetViews>
  <sheetFormatPr defaultRowHeight="12.75"/>
  <cols>
    <col min="1" max="1" width="24.42578125" style="1" customWidth="1"/>
    <col min="2" max="2" width="6.140625" style="1" customWidth="1"/>
    <col min="3" max="3" width="6.28515625" style="1" customWidth="1"/>
    <col min="4" max="4" width="6.5703125" style="1" customWidth="1"/>
    <col min="5" max="5" width="7" style="1" customWidth="1"/>
    <col min="6" max="6" width="5.85546875" style="1" customWidth="1"/>
    <col min="7" max="7" width="7.5703125" style="3" customWidth="1"/>
    <col min="8" max="8" width="7.85546875" style="4" customWidth="1"/>
    <col min="9" max="9" width="5.85546875" style="7" customWidth="1"/>
    <col min="10" max="10" width="8.42578125" style="1" customWidth="1"/>
    <col min="11" max="16384" width="9.140625" style="1"/>
  </cols>
  <sheetData>
    <row r="1" spans="1:10">
      <c r="A1" s="1" t="s">
        <v>0</v>
      </c>
      <c r="B1" s="2"/>
    </row>
    <row r="2" spans="1:10">
      <c r="A2" s="1" t="s">
        <v>115</v>
      </c>
      <c r="B2" s="2"/>
    </row>
    <row r="3" spans="1:10">
      <c r="A3" s="1" t="s">
        <v>64</v>
      </c>
      <c r="B3" s="2"/>
    </row>
    <row r="4" spans="1:10">
      <c r="A4" s="6" t="s">
        <v>3</v>
      </c>
      <c r="B4" s="2"/>
    </row>
    <row r="6" spans="1:10" ht="12">
      <c r="A6" s="1" t="s">
        <v>4</v>
      </c>
      <c r="C6" s="1" t="s">
        <v>5</v>
      </c>
      <c r="G6" s="3" t="s">
        <v>6</v>
      </c>
      <c r="H6" s="4" t="s">
        <v>7</v>
      </c>
      <c r="I6" s="4" t="s">
        <v>8</v>
      </c>
      <c r="J6" s="1" t="s">
        <v>9</v>
      </c>
    </row>
    <row r="7" spans="1:10">
      <c r="A7" s="1" t="s">
        <v>10</v>
      </c>
      <c r="B7" s="1">
        <v>1</v>
      </c>
      <c r="C7" s="1">
        <v>2</v>
      </c>
      <c r="D7" s="1">
        <v>3</v>
      </c>
      <c r="E7" s="1">
        <v>4</v>
      </c>
      <c r="F7" s="1">
        <v>5</v>
      </c>
      <c r="J7" s="1" t="s">
        <v>11</v>
      </c>
    </row>
    <row r="8" spans="1:10">
      <c r="J8" s="1" t="s">
        <v>12</v>
      </c>
    </row>
    <row r="10" spans="1:10">
      <c r="A10" s="1" t="s">
        <v>13</v>
      </c>
      <c r="F10" s="1">
        <v>4</v>
      </c>
      <c r="G10" s="3">
        <f>SUM(B10:F10)</f>
        <v>4</v>
      </c>
      <c r="H10" s="4">
        <f>(G10/5)</f>
        <v>0.8</v>
      </c>
      <c r="I10" s="7">
        <f>(H10/0.114)</f>
        <v>7.0175438596491233</v>
      </c>
    </row>
    <row r="11" spans="1:10">
      <c r="A11" s="1" t="s">
        <v>67</v>
      </c>
    </row>
    <row r="12" spans="1:10">
      <c r="A12" s="1" t="s">
        <v>109</v>
      </c>
      <c r="J12" s="1" t="s">
        <v>20</v>
      </c>
    </row>
    <row r="13" spans="1:10">
      <c r="A13" s="1" t="s">
        <v>14</v>
      </c>
      <c r="B13" s="8"/>
      <c r="C13" s="8"/>
      <c r="D13" s="8"/>
      <c r="E13" s="8"/>
      <c r="G13" s="9"/>
    </row>
    <row r="14" spans="1:10">
      <c r="A14" s="1" t="s">
        <v>15</v>
      </c>
      <c r="B14" s="8">
        <v>1</v>
      </c>
      <c r="C14" s="8"/>
      <c r="D14" s="8">
        <v>2</v>
      </c>
      <c r="F14" s="1">
        <v>4</v>
      </c>
      <c r="G14" s="9">
        <f>SUM(B14:F14)</f>
        <v>7</v>
      </c>
      <c r="H14" s="4">
        <f t="shared" ref="H14:H39" si="0">(G14/5)</f>
        <v>1.4</v>
      </c>
      <c r="I14" s="7">
        <f t="shared" ref="I14:I36" si="1">(H14/0.114)</f>
        <v>12.280701754385964</v>
      </c>
      <c r="J14" s="1" t="s">
        <v>20</v>
      </c>
    </row>
    <row r="15" spans="1:10">
      <c r="A15" s="1" t="s">
        <v>98</v>
      </c>
      <c r="B15" s="8">
        <v>2</v>
      </c>
      <c r="C15" s="8">
        <v>1</v>
      </c>
      <c r="D15" s="8">
        <v>2</v>
      </c>
      <c r="E15" s="1">
        <v>2</v>
      </c>
      <c r="G15" s="9">
        <f>SUM(B15:F15)</f>
        <v>7</v>
      </c>
      <c r="H15" s="4">
        <f t="shared" si="0"/>
        <v>1.4</v>
      </c>
      <c r="I15" s="7">
        <f t="shared" si="1"/>
        <v>12.280701754385964</v>
      </c>
      <c r="J15" s="1" t="s">
        <v>20</v>
      </c>
    </row>
    <row r="16" spans="1:10">
      <c r="A16" s="1" t="s">
        <v>116</v>
      </c>
      <c r="B16" s="8"/>
      <c r="C16" s="8"/>
      <c r="D16" s="8"/>
      <c r="F16" s="1">
        <v>1</v>
      </c>
      <c r="G16" s="9">
        <f>SUM(B16:F16)</f>
        <v>1</v>
      </c>
      <c r="H16" s="4">
        <f t="shared" si="0"/>
        <v>0.2</v>
      </c>
      <c r="I16" s="7">
        <f t="shared" si="1"/>
        <v>1.7543859649122808</v>
      </c>
      <c r="J16" s="1" t="s">
        <v>20</v>
      </c>
    </row>
    <row r="17" spans="1:10">
      <c r="A17" s="1" t="s">
        <v>16</v>
      </c>
      <c r="C17" s="8"/>
      <c r="E17" s="8"/>
      <c r="G17" s="9"/>
    </row>
    <row r="18" spans="1:10">
      <c r="A18" s="1" t="s">
        <v>87</v>
      </c>
      <c r="C18" s="8"/>
      <c r="E18" s="8"/>
      <c r="G18" s="9"/>
      <c r="J18" s="1" t="s">
        <v>20</v>
      </c>
    </row>
    <row r="19" spans="1:10">
      <c r="A19" s="1" t="s">
        <v>69</v>
      </c>
      <c r="C19" s="8"/>
      <c r="E19" s="8">
        <v>1</v>
      </c>
      <c r="G19" s="9">
        <f>SUM(B19:F19)</f>
        <v>1</v>
      </c>
      <c r="H19" s="4">
        <f t="shared" si="0"/>
        <v>0.2</v>
      </c>
      <c r="I19" s="7">
        <f t="shared" si="1"/>
        <v>1.7543859649122808</v>
      </c>
    </row>
    <row r="20" spans="1:10">
      <c r="A20" s="1" t="s">
        <v>21</v>
      </c>
      <c r="C20" s="8"/>
      <c r="E20" s="8"/>
      <c r="G20" s="9"/>
    </row>
    <row r="21" spans="1:10">
      <c r="A21" s="1" t="s">
        <v>70</v>
      </c>
      <c r="C21" s="8"/>
      <c r="E21" s="8">
        <v>1</v>
      </c>
      <c r="G21" s="9">
        <f>SUM(B21:F21)</f>
        <v>1</v>
      </c>
      <c r="H21" s="4">
        <f t="shared" si="0"/>
        <v>0.2</v>
      </c>
      <c r="I21" s="7">
        <f t="shared" si="1"/>
        <v>1.7543859649122808</v>
      </c>
    </row>
    <row r="22" spans="1:10">
      <c r="A22" s="1" t="s">
        <v>117</v>
      </c>
      <c r="C22" s="8">
        <v>1</v>
      </c>
      <c r="D22" s="1">
        <v>2</v>
      </c>
      <c r="E22" s="8"/>
      <c r="G22" s="9">
        <f>SUM(B22:F22)</f>
        <v>3</v>
      </c>
      <c r="H22" s="4">
        <f t="shared" si="0"/>
        <v>0.6</v>
      </c>
      <c r="I22" s="7">
        <f t="shared" si="1"/>
        <v>5.2631578947368416</v>
      </c>
    </row>
    <row r="23" spans="1:10">
      <c r="A23" s="1" t="s">
        <v>24</v>
      </c>
      <c r="B23" s="8"/>
      <c r="C23" s="8"/>
      <c r="D23" s="8"/>
      <c r="E23" s="8"/>
      <c r="F23" s="8"/>
    </row>
    <row r="24" spans="1:10">
      <c r="A24" s="1" t="s">
        <v>118</v>
      </c>
      <c r="B24" s="8"/>
      <c r="C24" s="1">
        <v>1</v>
      </c>
      <c r="D24" s="8"/>
      <c r="E24" s="8"/>
      <c r="F24" s="8">
        <v>2</v>
      </c>
      <c r="G24" s="9">
        <f>SUM(B24:F24)</f>
        <v>3</v>
      </c>
      <c r="H24" s="4">
        <f t="shared" si="0"/>
        <v>0.6</v>
      </c>
      <c r="I24" s="7">
        <f t="shared" si="1"/>
        <v>5.2631578947368416</v>
      </c>
      <c r="J24" s="1" t="s">
        <v>20</v>
      </c>
    </row>
    <row r="25" spans="1:10">
      <c r="A25" s="1" t="s">
        <v>31</v>
      </c>
    </row>
    <row r="26" spans="1:10">
      <c r="A26" s="1" t="s">
        <v>119</v>
      </c>
      <c r="C26" s="1">
        <v>1</v>
      </c>
      <c r="G26" s="3">
        <f>SUM(B26:F26)</f>
        <v>1</v>
      </c>
      <c r="H26" s="4">
        <f t="shared" si="0"/>
        <v>0.2</v>
      </c>
      <c r="I26" s="7">
        <f t="shared" si="1"/>
        <v>1.7543859649122808</v>
      </c>
    </row>
    <row r="27" spans="1:10">
      <c r="A27" s="1" t="s">
        <v>120</v>
      </c>
      <c r="D27" s="1">
        <v>1</v>
      </c>
      <c r="G27" s="3">
        <f>SUM(B27:F27)</f>
        <v>1</v>
      </c>
      <c r="H27" s="4">
        <f t="shared" si="0"/>
        <v>0.2</v>
      </c>
      <c r="I27" s="7">
        <f t="shared" si="1"/>
        <v>1.7543859649122808</v>
      </c>
    </row>
    <row r="28" spans="1:10">
      <c r="A28" s="1" t="s">
        <v>39</v>
      </c>
    </row>
    <row r="29" spans="1:10">
      <c r="A29" s="1" t="s">
        <v>121</v>
      </c>
      <c r="B29" s="1">
        <v>1</v>
      </c>
      <c r="C29" s="1">
        <v>11</v>
      </c>
      <c r="D29" s="1">
        <v>1</v>
      </c>
      <c r="E29" s="1">
        <v>5</v>
      </c>
      <c r="F29" s="1">
        <v>2</v>
      </c>
      <c r="G29" s="3">
        <f>SUM(B29:F29)</f>
        <v>20</v>
      </c>
      <c r="H29" s="4">
        <f t="shared" si="0"/>
        <v>4</v>
      </c>
      <c r="I29" s="7">
        <f t="shared" si="1"/>
        <v>35.087719298245609</v>
      </c>
      <c r="J29" s="1" t="s">
        <v>20</v>
      </c>
    </row>
    <row r="30" spans="1:10">
      <c r="A30" s="1" t="s">
        <v>42</v>
      </c>
      <c r="B30" s="8"/>
      <c r="C30" s="8"/>
      <c r="D30" s="8"/>
      <c r="E30" s="8"/>
      <c r="F30" s="8"/>
    </row>
    <row r="31" spans="1:10">
      <c r="A31" s="1" t="s">
        <v>122</v>
      </c>
      <c r="B31" s="8"/>
      <c r="C31" s="8"/>
      <c r="D31" s="8"/>
      <c r="E31" s="8"/>
      <c r="F31" s="8"/>
      <c r="G31" s="9"/>
      <c r="J31" s="1" t="s">
        <v>20</v>
      </c>
    </row>
    <row r="32" spans="1:10">
      <c r="A32" s="1" t="s">
        <v>92</v>
      </c>
      <c r="B32" s="8"/>
      <c r="C32" s="8">
        <v>1</v>
      </c>
      <c r="D32" s="8"/>
      <c r="E32" s="8"/>
      <c r="F32" s="8"/>
      <c r="G32" s="9">
        <f>SUM(B32:F32)</f>
        <v>1</v>
      </c>
      <c r="H32" s="4">
        <f t="shared" si="0"/>
        <v>0.2</v>
      </c>
      <c r="I32" s="7">
        <f t="shared" si="1"/>
        <v>1.7543859649122808</v>
      </c>
    </row>
    <row r="33" spans="1:10">
      <c r="A33" s="1" t="s">
        <v>47</v>
      </c>
      <c r="B33" s="8"/>
      <c r="C33" s="8"/>
      <c r="D33" s="8"/>
      <c r="E33" s="8"/>
      <c r="F33" s="8"/>
    </row>
    <row r="34" spans="1:10">
      <c r="A34" s="1" t="s">
        <v>123</v>
      </c>
      <c r="C34" s="1">
        <v>2</v>
      </c>
      <c r="D34" s="1">
        <v>2</v>
      </c>
      <c r="E34" s="1">
        <v>1</v>
      </c>
      <c r="F34" s="8"/>
      <c r="G34" s="9">
        <f>SUM(B34:F34)</f>
        <v>5</v>
      </c>
      <c r="H34" s="4">
        <f t="shared" si="0"/>
        <v>1</v>
      </c>
      <c r="I34" s="7">
        <f t="shared" si="1"/>
        <v>8.7719298245614024</v>
      </c>
    </row>
    <row r="35" spans="1:10">
      <c r="A35" s="1" t="s">
        <v>51</v>
      </c>
      <c r="B35" s="8"/>
      <c r="C35" s="8"/>
      <c r="D35" s="8"/>
      <c r="E35" s="8"/>
      <c r="F35" s="8"/>
    </row>
    <row r="36" spans="1:10">
      <c r="A36" s="1" t="s">
        <v>52</v>
      </c>
      <c r="B36" s="8">
        <v>1</v>
      </c>
      <c r="F36" s="1">
        <v>1</v>
      </c>
      <c r="G36" s="9">
        <f>SUM(B36:F36)</f>
        <v>2</v>
      </c>
      <c r="H36" s="4">
        <f t="shared" si="0"/>
        <v>0.4</v>
      </c>
      <c r="I36" s="7">
        <f t="shared" si="1"/>
        <v>3.5087719298245617</v>
      </c>
    </row>
    <row r="37" spans="1:10">
      <c r="I37" s="7">
        <f>SUM(I10:I36)</f>
        <v>99.999999999999986</v>
      </c>
    </row>
    <row r="38" spans="1:10" ht="12">
      <c r="A38" s="1" t="s">
        <v>54</v>
      </c>
      <c r="B38" s="1">
        <f>SUM(B10:B36)</f>
        <v>5</v>
      </c>
      <c r="C38" s="1">
        <f>SUM(C10:C36)</f>
        <v>18</v>
      </c>
      <c r="D38" s="1">
        <f>SUM(D10:D36)</f>
        <v>10</v>
      </c>
      <c r="E38" s="1">
        <f>SUM(E10:E36)</f>
        <v>10</v>
      </c>
      <c r="F38" s="1">
        <f>SUM(F10:F36)</f>
        <v>14</v>
      </c>
      <c r="G38" s="9">
        <f>SUM(B38:F38)</f>
        <v>57</v>
      </c>
      <c r="H38" s="4">
        <f t="shared" si="0"/>
        <v>11.4</v>
      </c>
      <c r="I38" s="4"/>
      <c r="J38" s="4"/>
    </row>
    <row r="39" spans="1:10" ht="12">
      <c r="A39" s="1" t="s">
        <v>55</v>
      </c>
      <c r="B39" s="1">
        <v>4</v>
      </c>
      <c r="C39" s="1">
        <v>7</v>
      </c>
      <c r="D39" s="1">
        <v>6</v>
      </c>
      <c r="E39" s="1">
        <v>5</v>
      </c>
      <c r="F39" s="1">
        <v>6</v>
      </c>
      <c r="G39" s="3">
        <f>SUM(B39:F39)</f>
        <v>28</v>
      </c>
      <c r="H39" s="4">
        <f t="shared" si="0"/>
        <v>5.6</v>
      </c>
      <c r="I39" s="4"/>
      <c r="J39" s="4"/>
    </row>
    <row r="40" spans="1:10">
      <c r="J40" s="4"/>
    </row>
    <row r="41" spans="1:10">
      <c r="A41" s="1" t="s">
        <v>56</v>
      </c>
      <c r="D41" s="1">
        <v>46</v>
      </c>
      <c r="E41" s="4"/>
      <c r="J41" s="4"/>
    </row>
    <row r="42" spans="1:10">
      <c r="A42" s="1" t="s">
        <v>57</v>
      </c>
      <c r="D42" s="1">
        <v>17</v>
      </c>
    </row>
    <row r="43" spans="1:10">
      <c r="A43" s="1" t="s">
        <v>58</v>
      </c>
      <c r="D43" s="1">
        <v>3.08</v>
      </c>
    </row>
    <row r="44" spans="1:10">
      <c r="A44" s="1" t="s">
        <v>59</v>
      </c>
      <c r="D44" s="1">
        <v>4.53</v>
      </c>
    </row>
    <row r="45" spans="1:10">
      <c r="A45" s="1" t="s">
        <v>60</v>
      </c>
      <c r="D45" s="1">
        <v>3</v>
      </c>
    </row>
    <row r="46" spans="1:10">
      <c r="A46" s="1" t="s">
        <v>61</v>
      </c>
      <c r="D46" s="1">
        <v>2</v>
      </c>
    </row>
    <row r="47" spans="1:10">
      <c r="A47" s="1" t="s">
        <v>62</v>
      </c>
      <c r="D47" s="1">
        <v>1.06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taust</vt:lpstr>
      <vt:lpstr>seisund</vt:lpstr>
      <vt:lpstr>Sillaotsa</vt:lpstr>
      <vt:lpstr>Vihtra</vt:lpstr>
      <vt:lpstr>Vanksi</vt:lpstr>
      <vt:lpstr>Virula</vt:lpstr>
      <vt:lpstr>Sindi</vt:lpstr>
      <vt:lpstr>Paikuse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Rein</cp:lastModifiedBy>
  <dcterms:created xsi:type="dcterms:W3CDTF">2021-10-30T06:30:32Z</dcterms:created>
  <dcterms:modified xsi:type="dcterms:W3CDTF">2022-01-19T10:22:29Z</dcterms:modified>
</cp:coreProperties>
</file>