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Suursoo-Leidisoo\"/>
    </mc:Choice>
  </mc:AlternateContent>
  <xr:revisionPtr revIDLastSave="0" documentId="13_ncr:1_{30171C86-7BD0-4384-A9E4-76B9ED9F02D1}" xr6:coauthVersionLast="47" xr6:coauthVersionMax="47" xr10:uidLastSave="{00000000-0000-0000-0000-000000000000}"/>
  <bookViews>
    <workbookView xWindow="2868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<sst xmlns="http://schemas.openxmlformats.org/spreadsheetml/2006/main" count="1299" uniqueCount="527">
  <si>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</si>
  <si>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</si>
  <si>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</si>
  <si>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</si>
  <si>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</si>
  <si>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</si>
  <si>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</si>
  <si>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</si>
  <si>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</si>
  <si>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</si>
  <si>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</si>
  <si>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</si>
  <si>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</si>
  <si>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</si>
  <si>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</si>
  <si>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</si>
  <si>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</si>
  <si>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</si>
  <si>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</si>
  <si>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</si>
  <si>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</si>
  <si>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</si>
  <si>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</si>
  <si>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</si>
  <si>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</si>
  <si>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</si>
  <si>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</si>
  <si>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</si>
  <si>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</si>
  <si>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</si>
  <si>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</si>
  <si>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</si>
  <si>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</si>
  <si>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</si>
  <si>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</si>
  <si>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</si>
  <si>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</si>
  <si>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</si>
  <si>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</si>
  <si>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</si>
  <si>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</si>
  <si>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</si>
  <si>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</si>
  <si>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</si>
  <si>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</si>
  <si>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</si>
  <si>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</si>
  <si>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</si>
  <si>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</si>
  <si>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</si>
  <si>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</si>
  <si>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</si>
  <si>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</si>
  <si>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</si>
  <si>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</si>
  <si>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</si>
  <si>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</si>
  <si>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</si>
  <si>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</si>
  <si>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</si>
  <si>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</si>
  <si>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</si>
  <si>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</si>
  <si>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</si>
  <si>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</si>
  <si>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</si>
  <si>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</si>
  <si>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</si>
  <si>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</si>
  <si>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</si>
  <si>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</si>
  <si>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</si>
  <si>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</si>
  <si>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</si>
  <si>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</si>
  <si>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</si>
  <si>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</si>
  <si>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</si>
  <si>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</si>
  <si>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</si>
  <si>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</si>
  <si>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</si>
  <si>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</si>
  <si>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</si>
  <si>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</si>
  <si>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</si>
  <si>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</si>
  <si>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</si>
  <si>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</si>
  <si>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</si>
  <si>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</si>
  <si>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</si>
  <si>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</si>
  <si>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</si>
  <si>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</si>
  <si>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</si>
  <si>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</si>
  <si>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</si>
  <si>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</si>
  <si>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</si>
  <si>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</si>
  <si>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</si>
  <si>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</si>
  <si>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</si>
  <si>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</si>
  <si>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</si>
  <si>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</si>
  <si>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</si>
  <si>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</si>
  <si>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</si>
  <si>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</si>
  <si>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</si>
  <si>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</si>
  <si>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</si>
  <si>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</si>
  <si>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</si>
  <si>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</si>
  <si>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</si>
  <si>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</si>
  <si>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</si>
  <si>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</si>
  <si>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</si>
  <si>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</si>
  <si>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</si>
  <si>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</si>
  <si>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</si>
  <si>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</si>
  <si>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</si>
  <si>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</si>
  <si>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</si>
  <si>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</si>
  <si>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</si>
  <si>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</si>
  <si>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</si>
  <si>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</si>
  <si>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</si>
  <si>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</si>
  <si>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</si>
  <si>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</si>
  <si>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</si>
  <si>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</si>
  <si>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</si>
  <si>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</si>
  <si>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</si>
  <si>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</si>
  <si>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</si>
  <si>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</si>
  <si>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</si>
  <si>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</si>
  <si>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</si>
  <si>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</si>
  <si>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</si>
  <si>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</si>
  <si>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</si>
  <si>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</si>
  <si>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</si>
  <si>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</si>
  <si>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</si>
  <si>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</si>
  <si>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</si>
  <si>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</si>
  <si>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</si>
  <si>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</si>
  <si>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</si>
  <si>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</si>
  <si>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</si>
  <si>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</si>
  <si>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</si>
  <si>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</si>
  <si>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</si>
  <si>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</si>
  <si>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</si>
  <si>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</si>
  <si>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</si>
  <si>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</si>
  <si>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</si>
  <si>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</si>
  <si>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</si>
  <si>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</si>
  <si>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</si>
  <si>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</si>
  <si>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</si>
  <si>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</si>
  <si>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</si>
  <si>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</si>
  <si>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</si>
  <si>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</si>
  <si>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</si>
  <si>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</si>
  <si>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</si>
  <si>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</si>
  <si>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</si>
  <si>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</si>
  <si>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</si>
  <si>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</si>
  <si>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</si>
  <si>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</si>
  <si>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</si>
  <si>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</si>
  <si>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</si>
  <si>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</si>
  <si>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</si>
  <si>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</si>
  <si>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</si>
  <si>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</si>
  <si>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</si>
  <si>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</si>
  <si>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</si>
  <si>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</si>
  <si>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</si>
  <si>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</si>
  <si>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</si>
  <si>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</si>
  <si>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</si>
  <si>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</si>
  <si>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</si>
  <si>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</si>
  <si>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</si>
  <si>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</si>
  <si>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</si>
  <si>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</si>
  <si>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</si>
  <si>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</si>
  <si>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</si>
  <si>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</si>
  <si>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</si>
  <si>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</si>
  <si>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</si>
  <si>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</si>
  <si>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</si>
  <si>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</si>
  <si>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</si>
  <si>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</si>
  <si>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</si>
  <si>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</si>
  <si>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</si>
  <si>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</si>
  <si>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</si>
  <si>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</si>
  <si>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</si>
  <si>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</si>
  <si>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</si>
  <si>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</si>
  <si>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</si>
  <si>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</si>
  <si>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</si>
  <si>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</si>
  <si>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</si>
  <si>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</si>
  <si>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</si>
  <si>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</si>
  <si>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</si>
  <si>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</si>
  <si>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</si>
  <si>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</si>
  <si>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</si>
  <si>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</si>
  <si>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</si>
  <si>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</si>
  <si>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</si>
  <si>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</si>
  <si>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</si>
  <si>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</si>
  <si>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</si>
  <si>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</si>
  <si>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</si>
  <si>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</si>
  <si>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</si>
  <si>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</si>
  <si>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</si>
  <si>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</si>
  <si>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</si>
  <si>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</si>
  <si>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</si>
  <si>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</si>
  <si>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</si>
  <si>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</si>
  <si>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</si>
  <si>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</si>
  <si>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</si>
  <si>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</si>
  <si>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</si>
  <si>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</si>
  <si>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</si>
  <si>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</si>
  <si>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</si>
  <si>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</si>
  <si>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</si>
  <si>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</si>
  <si>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</si>
  <si>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</si>
  <si>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</si>
  <si>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</si>
  <si>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</si>
  <si>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</si>
  <si>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</si>
  <si>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</si>
  <si>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</si>
  <si>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</si>
  <si>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</si>
  <si>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</si>
  <si>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</si>
  <si>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</si>
  <si>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</si>
  <si>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</si>
  <si>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</si>
  <si>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</si>
  <si>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</si>
  <si>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</si>
  <si>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</si>
  <si>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</si>
  <si>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</si>
  <si>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</si>
  <si>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</si>
  <si>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</si>
  <si>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</si>
  <si>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</si>
  <si>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</si>
  <si>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</si>
  <si>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</si>
  <si>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</si>
  <si>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</si>
  <si>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</si>
  <si>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</si>
  <si>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</si>
  <si>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</si>
  <si>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</si>
  <si>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</si>
  <si>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</si>
  <si>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</si>
  <si>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</si>
  <si>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</si>
  <si>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</si>
  <si>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</si>
  <si>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</si>
  <si>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</si>
  <si>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</si>
  <si>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</si>
  <si>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</si>
  <si>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</si>
  <si>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</si>
  <si>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</si>
  <si>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</si>
  <si>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</si>
  <si>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</si>
  <si>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</si>
  <si>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</si>
  <si>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</si>
  <si>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</si>
  <si>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</si>
  <si>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</si>
  <si>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</si>
  <si>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</si>
  <si>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</si>
  <si>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</si>
  <si>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</si>
  <si>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</si>
  <si>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</si>
  <si>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</si>
  <si>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</si>
  <si>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</si>
  <si>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</si>
  <si>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</si>
  <si>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</si>
  <si>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</si>
  <si>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</si>
  <si>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</si>
  <si>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</si>
  <si>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</si>
  <si>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</si>
  <si>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</si>
  <si>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</si>
  <si>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</si>
  <si>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</si>
  <si>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</si>
  <si>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</si>
  <si>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</si>
  <si>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</si>
  <si>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</si>
  <si>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</si>
  <si>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</si>
  <si>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</si>
  <si>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</si>
  <si>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</si>
  <si>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</si>
  <si>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</si>
  <si>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</si>
  <si>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</si>
  <si>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</si>
  <si>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</si>
  <si>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</si>
  <si>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</si>
  <si>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</si>
  <si>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</si>
  <si>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</si>
  <si>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</si>
  <si>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</si>
  <si>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</si>
  <si>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</si>
  <si>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</si>
  <si>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</si>
  <si>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</si>
  <si>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</si>
  <si>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</si>
  <si>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</si>
  <si>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</si>
  <si>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</si>
  <si>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</si>
  <si>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</si>
  <si>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</si>
  <si>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</si>
  <si>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</si>
  <si>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</si>
  <si>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</si>
  <si>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</si>
  <si>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</si>
  <si>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</si>
  <si>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</si>
  <si>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</si>
  <si>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</si>
  <si>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</si>
  <si>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</si>
  <si>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</si>
  <si>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</si>
  <si>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</si>
  <si>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</si>
  <si>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</si>
  <si>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</si>
  <si>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</si>
  <si>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</si>
  <si>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</si>
  <si>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</si>
  <si>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</si>
  <si>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</si>
  <si>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</si>
  <si>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</si>
  <si>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</si>
  <si>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</si>
  <si>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</si>
  <si>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</si>
  <si>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</si>
  <si>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</si>
  <si>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</si>
  <si>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</si>
  <si>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</si>
  <si>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</si>
  <si>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</si>
  <si>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</si>
  <si>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</si>
  <si>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</si>
  <si>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</si>
  <si>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</si>
  <si>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</si>
  <si>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</si>
  <si>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</si>
  <si>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</si>
  <si>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</si>
  <si>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</si>
  <si>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</si>
  <si>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</si>
  <si>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</si>
  <si>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</si>
  <si>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</si>
  <si>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KLO2000154, KLO2000138</t>
  </si>
  <si>
    <t>Läänemaa, Harjumaa</t>
  </si>
  <si>
    <t>VI</t>
  </si>
  <si>
    <t>Suursoo-Leidissoo loodusala, Suursoo-Leidissoo linnuala</t>
  </si>
  <si>
    <t>Suursoo-Leidissoo hoiuala (Läänemaa, Harjumaa)</t>
  </si>
  <si>
    <t>Keskkonnaamet</t>
  </si>
  <si>
    <t>3357,1 ha</t>
  </si>
  <si>
    <t>147,4 ha</t>
  </si>
  <si>
    <t>2016-2025</t>
  </si>
  <si>
    <t>Kirsi Loide</t>
  </si>
  <si>
    <t>Suursoo-Leidissoo hoiuala, Leidissoo
looduskaitseala, Läänemaa Suursoo
maastikukaitseala, Kiritse must-toonekure
püsielupaikade ja Suursoo metsise püsielupaiga
kaitsekorralduskava</t>
  </si>
  <si>
    <t>Teadaolevalt ei ole varem hinnatud</t>
  </si>
  <si>
    <t>Alapõhine KKK ja kaitstavate soode tegevuskava</t>
  </si>
  <si>
    <t>3355,2 ha</t>
  </si>
  <si>
    <t>KKK, EELIS</t>
  </si>
  <si>
    <t>Põhinevad elupaigatüüpide inventuuridel.</t>
  </si>
  <si>
    <t>Tiigilendlase invnetuuri vajadus, selgrootute inventuuri vajadus.</t>
  </si>
  <si>
    <t>KKK, KIRKE, Inventuuride virtuaalkontor</t>
  </si>
  <si>
    <t>Nahkhiirte inventuur on planeerimisel., selgrootute inventuur tellimata.</t>
  </si>
  <si>
    <t>Elupaigatüüpide seisundid on esitatud loodusala põhiselt, mõnel juhul ka HA kohta eraldi.</t>
  </si>
  <si>
    <t>Liikide seisundid on esitatud loodusala põhiselt või grupeeritult mitme siseriikliku ala peale kokku, mõnel juhul veidi täpsemalt viidates hoiualale. Keeruline on eristada, kas liigi seisund hoiuala osas on teada või mitte.</t>
  </si>
  <si>
    <t>Mõnede liikide ja elupaigatüüpide osas on selgitatud, et survetegurid mõjuvad hoiualal asuvatele väärtustele.</t>
  </si>
  <si>
    <t>Soodesse ja märgadesse metsadesse tehtud kraavide kuivendav mõju</t>
  </si>
  <si>
    <t xml:space="preserve">Hoiualast välja jäävate aga metsise PEP-i jäävate kraavidega on arvestatud ja planeeritud taastamine. </t>
  </si>
  <si>
    <t>Liikide ja elupaigatüüpide kaitse-eesmärgid on seatud loodusala põhiselt või grupeeritult mitme siseriikliku ala peale kokku, mõnel juhul veidi täpsemalt viidates hoiualale.</t>
  </si>
  <si>
    <t>KKK, MaRu kaardirakendused</t>
  </si>
  <si>
    <t>Kraavide sulgemine hoiualaga piirnevatel kaitstavatel aladel.</t>
  </si>
  <si>
    <t>eksperthinnang</t>
  </si>
  <si>
    <t>Kaitsekorralduskava on tehtud loodus ja linnuala põhiselt, käsitletud on erinevaid siseriiklike alasid, kuid nende kohta pole eraldi eesmärke seatud, seega on raske hinnata eesmärkide saavutamist ühe siseriikliku ala piires.</t>
  </si>
  <si>
    <t>Seired ja inventuurid ei anna piisavat teavet hinnatava ala kohta, lisaks on kaitsekorralduskava tehtud loodus ja linnuala põhiselt, käsitletud on erinevaid siseriiklike alasid, kuid nende kohta pole eraldi eesmärke seatud, seega on raske hinnata eesmärkide saavutamist ühe siseriikliku ala piires.</t>
  </si>
  <si>
    <t>Liigiandmeid ei ole kogutud hoiualapõhiselt. Andmete kogumine siseriikliku ala põhiselt.</t>
  </si>
  <si>
    <t>KKK, KESE, EELIS</t>
  </si>
  <si>
    <t>KESE, EELIS, Tableau</t>
  </si>
  <si>
    <t>KKK, KESE, EELIS, Tableau</t>
  </si>
  <si>
    <t>Protokollid KKK lisades.</t>
  </si>
  <si>
    <t>RMK veerežiimi taastamise tegijana.</t>
  </si>
  <si>
    <t>KOV tõi välja, et äkki ei peaks hoiuala Harjumaa osal kraave sulgema.</t>
  </si>
  <si>
    <t>Tähiste likvideerimine on tehtud, uute tähiste paigaldamine tegemata.</t>
  </si>
  <si>
    <t>Tegemata on tähiste paigaldamine, käsitiivaliste inventuur, KKK vahehindamine, KKK uuendamine, KE uuendamine.</t>
  </si>
  <si>
    <t>KKK, KIRKE, külastustaristu virtuaalkontor</t>
  </si>
  <si>
    <t>KKK, KIRKE</t>
  </si>
  <si>
    <t>KKK, külastustaristu virtuaalkontor</t>
  </si>
  <si>
    <t>Elupaigatüüpide inventuur</t>
  </si>
  <si>
    <t>KKK, ortofoto, KIRKE, RMK kihid</t>
  </si>
  <si>
    <t>Veerežiimi taastamine on ettenähtud hoiuala oasdel tehtud või veel tegemisel.</t>
  </si>
  <si>
    <t>KKK, KIRKE, EELIS</t>
  </si>
  <si>
    <t>KKK, EELIS, KESE</t>
  </si>
  <si>
    <t>Puudulikud andmed</t>
  </si>
  <si>
    <t>tiigilendlane, kaljukotkas, väikepistrik, teder, väikekoovitaja, must-toonekurg</t>
  </si>
  <si>
    <t>KKK, Tableau, EELIS</t>
  </si>
  <si>
    <t>ELME2</t>
  </si>
  <si>
    <t>Kuna KKK-s ei ole selgeid eesmärke välja toodud, võrdlesin 2012. a Natura kihiga. Kuna andmeid on täpsustatud, siis elupaigatüüpide pindalade vähenemine ei ole reealne, vaid on ümber hinnatud teisteks tüüpideks.</t>
  </si>
  <si>
    <t>Ei ole halvenenud</t>
  </si>
  <si>
    <t>Valitud õiged kaitsekorralduslikud tegevused, looduslikule arengule jätmine ja vajalikes kohtades veerežiimi taastamine.</t>
  </si>
  <si>
    <t>hindaja arvamus</t>
  </si>
  <si>
    <t>KKK, KE, EELIS</t>
  </si>
  <si>
    <t>EELIS, KKK, eksperthinnang</t>
  </si>
  <si>
    <t>Kui jääb hoiuala kaitsekord, siis lisada kõik alal leiduvad elupaigatüübid kaitse-eesmärgiks. Liikide osas hinnata, kas must-toonekurg, kaljukotkas ja väikepistrik jätta hoiuala eesmärgiks, kuna nende liikide esinemine alal ei ole registreeritud. Kui liidetakse ala kaitsealadega, siis ei pea eesmärgist ära võtma.</t>
  </si>
  <si>
    <t>KIRKE</t>
  </si>
  <si>
    <t>Leidisoo LKA laiendus on töös, LKA koosseisu lisatakse Suursoo-Leidissoo hoiuala Läänemaa põhjapoolne lahustükk.</t>
  </si>
  <si>
    <t>Tulemuslikkuse hindamise jaoks on oluline, et loodusalapõhistes kavades oleks välja toodud ka eraldi siseriiklike alade kohta kaitse-eesmärgid.</t>
  </si>
  <si>
    <t>OKAS, VMP</t>
  </si>
  <si>
    <t>Kontrollid olid seotud röövpüügiga ja jahiga, kuid rikkumisi ei tuvastatud. Kaitsekorraga seotud kontrolle ei olnud kirjas.</t>
  </si>
  <si>
    <t>Kuna paljude liikide kohta andmed puuduvad ja kaitse-eesmärgid ei ole selgelt seatud on raske hinnata.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</si>
</sst>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Suursoo-Leidissoo hoiuala (Läänemaa, Harjumaa)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7" zoomScaleNormal="100" workbookViewId="0">
      <selection activeCell="F31" sqref="F31"/>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16.5" x14ac:dyDescent="0.25">
      <c r="B39" s="131"/>
      <c r="C39" s="131"/>
    </row>
    <row r="40" spans="2:3" ht="33" x14ac:dyDescent="0.25">
      <c r="B40" s="126" t="s">
        <v>375</v>
      </c>
      <c r="C40" s="126" t="s">
        <v>2</v>
      </c>
    </row>
    <row r="41" spans="2:3" ht="16.5" x14ac:dyDescent="0.25">
      <c r="B41" s="128" t="s">
        <v>376</v>
      </c>
      <c r="C41" s="133" t="s">
        <v>377</v>
      </c>
    </row>
    <row r="42" spans="2:3" ht="16.5" x14ac:dyDescent="0.25">
      <c r="B42" s="133" t="s">
        <v>378</v>
      </c>
      <c r="C42" s="133" t="s">
        <v>379</v>
      </c>
    </row>
    <row r="43" spans="2:3" ht="16.5" x14ac:dyDescent="0.25">
      <c r="B43" s="133" t="s">
        <v>380</v>
      </c>
      <c r="C43" s="133" t="s">
        <v>381</v>
      </c>
    </row>
    <row r="44" spans="2:3" ht="16.5" x14ac:dyDescent="0.25">
      <c r="B44" s="133" t="s">
        <v>382</v>
      </c>
      <c r="C44"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18" zoomScaleNormal="100" workbookViewId="0">
      <selection activeCell="G24" sqref="G24"/>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463</v>
      </c>
    </row>
    <row r="8" spans="2:4" x14ac:dyDescent="0.25">
      <c r="B8" s="37" t="s">
        <v>61</v>
      </c>
      <c r="C8" s="36" t="s">
        <v>464</v>
      </c>
    </row>
    <row r="9" spans="2:4" x14ac:dyDescent="0.25">
      <c r="B9" s="37" t="s">
        <v>62</v>
      </c>
      <c r="C9" s="36"/>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465</v>
      </c>
      <c r="D17" s="63"/>
    </row>
    <row r="18" spans="2:4" x14ac:dyDescent="0.25">
      <c r="B18" s="37" t="s">
        <v>71</v>
      </c>
      <c r="C18" s="37" t="s">
        <v>466</v>
      </c>
    </row>
    <row r="19" spans="2:4" x14ac:dyDescent="0.25">
      <c r="B19" s="37" t="s">
        <v>72</v>
      </c>
      <c r="C19" s="37" t="s">
        <v>468</v>
      </c>
    </row>
    <row r="20" spans="2:4" x14ac:dyDescent="0.25">
      <c r="B20" s="37" t="s">
        <v>73</v>
      </c>
      <c r="C20" s="37" t="s">
        <v>469</v>
      </c>
    </row>
    <row r="21" spans="2:4" x14ac:dyDescent="0.25">
      <c r="B21" s="37" t="s">
        <v>74</v>
      </c>
      <c r="C21" s="37" t="s">
        <v>476</v>
      </c>
    </row>
    <row r="22" spans="2:4" x14ac:dyDescent="0.25">
      <c r="B22" s="37" t="s">
        <v>75</v>
      </c>
      <c r="C22" s="37" t="s">
        <v>470</v>
      </c>
    </row>
    <row r="23" spans="2:4" ht="63.75" x14ac:dyDescent="0.25">
      <c r="B23" s="37" t="s">
        <v>76</v>
      </c>
      <c r="C23" s="37" t="s">
        <v>473</v>
      </c>
    </row>
    <row r="24" spans="2:4" x14ac:dyDescent="0.25">
      <c r="B24" s="37" t="s">
        <v>77</v>
      </c>
      <c r="C24" s="37" t="s">
        <v>471</v>
      </c>
    </row>
    <row r="25" spans="2:4" x14ac:dyDescent="0.25">
      <c r="B25" s="37" t="s">
        <v>78</v>
      </c>
      <c r="C25" s="37" t="s">
        <v>472</v>
      </c>
    </row>
    <row r="26" spans="2:4" x14ac:dyDescent="0.25">
      <c r="B26" s="37" t="s">
        <v>455</v>
      </c>
      <c r="C26" s="37">
        <f ca="1">YEAR(TODAY())</f>
        <v>2025</v>
      </c>
    </row>
    <row r="27" spans="2:4" ht="51" x14ac:dyDescent="0.25">
      <c r="B27" s="37" t="s">
        <v>404</v>
      </c>
      <c r="C27" s="39">
        <v>46001</v>
      </c>
    </row>
    <row r="28" spans="2:4" ht="25.5" x14ac:dyDescent="0.25">
      <c r="B28" s="37" t="s">
        <v>79</v>
      </c>
      <c r="C28" s="36" t="s">
        <v>474</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97" activePane="bottomRight" state="frozen"/>
      <selection pane="topRight" activeCell="D1" sqref="D1"/>
      <selection pane="bottomLeft" activeCell="A2" sqref="A2"/>
      <selection pane="bottomRight" activeCell="L164" sqref="L164"/>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288</v>
      </c>
      <c r="L8" s="57" t="s">
        <v>475</v>
      </c>
    </row>
    <row r="9" spans="1:12" s="14" customFormat="1" ht="25.5" x14ac:dyDescent="0.25">
      <c r="A9" s="180"/>
      <c r="B9" s="180"/>
      <c r="C9" s="193"/>
      <c r="D9" s="202"/>
      <c r="E9" s="190"/>
      <c r="F9" s="185"/>
      <c r="G9" s="187"/>
      <c r="H9" s="101" t="s">
        <v>102</v>
      </c>
      <c r="I9" s="11" t="s">
        <v>386</v>
      </c>
      <c r="J9" s="74" t="b">
        <v>0</v>
      </c>
      <c r="K9" s="12"/>
      <c r="L9" s="58"/>
    </row>
    <row r="10" spans="1:12" s="14" customFormat="1" x14ac:dyDescent="0.25">
      <c r="A10" s="178" t="s">
        <v>104</v>
      </c>
      <c r="B10" s="178" t="s">
        <v>105</v>
      </c>
      <c r="C10" s="191" t="s">
        <v>106</v>
      </c>
      <c r="D10" s="197" t="s">
        <v>107</v>
      </c>
      <c r="E10" s="194" t="s">
        <v>108</v>
      </c>
      <c r="F10" s="178" t="s">
        <v>93</v>
      </c>
      <c r="G10" s="178" t="s">
        <v>109</v>
      </c>
      <c r="H10" s="100" t="s">
        <v>110</v>
      </c>
      <c r="I10" s="5">
        <v>0</v>
      </c>
      <c r="J10" s="75" t="b">
        <v>0</v>
      </c>
      <c r="K10" s="17" t="s">
        <v>428</v>
      </c>
      <c r="L10" s="4"/>
    </row>
    <row r="11" spans="1:12" s="14" customFormat="1" ht="76.5" x14ac:dyDescent="0.25">
      <c r="A11" s="179"/>
      <c r="B11" s="179"/>
      <c r="C11" s="192"/>
      <c r="D11" s="198"/>
      <c r="E11" s="195"/>
      <c r="F11" s="179"/>
      <c r="G11" s="179"/>
      <c r="H11" s="7" t="s">
        <v>111</v>
      </c>
      <c r="I11" s="8">
        <v>1</v>
      </c>
      <c r="J11" s="76" t="b">
        <v>1</v>
      </c>
      <c r="K11" s="15" t="s">
        <v>9</v>
      </c>
      <c r="L11" s="7" t="s">
        <v>483</v>
      </c>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0</v>
      </c>
      <c r="K13" s="15" t="s">
        <v>428</v>
      </c>
      <c r="L13" s="7"/>
    </row>
    <row r="14" spans="1:12" s="14" customFormat="1" ht="117.75" customHeight="1" x14ac:dyDescent="0.25">
      <c r="A14" s="180"/>
      <c r="B14" s="180"/>
      <c r="C14" s="193"/>
      <c r="D14" s="199"/>
      <c r="E14" s="196"/>
      <c r="F14" s="180"/>
      <c r="G14" s="180"/>
      <c r="H14" s="101" t="s">
        <v>384</v>
      </c>
      <c r="I14" s="11" t="s">
        <v>386</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38.25" x14ac:dyDescent="0.25">
      <c r="A16" s="179"/>
      <c r="B16" s="179"/>
      <c r="C16" s="192"/>
      <c r="D16" s="201"/>
      <c r="E16" s="195"/>
      <c r="F16" s="184"/>
      <c r="G16" s="179"/>
      <c r="H16" s="7" t="s">
        <v>111</v>
      </c>
      <c r="I16" s="8">
        <v>1</v>
      </c>
      <c r="J16" s="76" t="b">
        <v>1</v>
      </c>
      <c r="K16" s="15" t="s">
        <v>9</v>
      </c>
      <c r="L16" s="7" t="s">
        <v>482</v>
      </c>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x14ac:dyDescent="0.25">
      <c r="A18" s="179"/>
      <c r="B18" s="179"/>
      <c r="C18" s="192"/>
      <c r="D18" s="201"/>
      <c r="E18" s="195"/>
      <c r="F18" s="184"/>
      <c r="G18" s="179"/>
      <c r="H18" s="7" t="s">
        <v>113</v>
      </c>
      <c r="I18" s="8">
        <v>3</v>
      </c>
      <c r="J18" s="78" t="b">
        <v>0</v>
      </c>
      <c r="K18" s="15" t="s">
        <v>428</v>
      </c>
      <c r="L18" s="7"/>
    </row>
    <row r="19" spans="1:12" s="14" customFormat="1" ht="102" customHeight="1" x14ac:dyDescent="0.25">
      <c r="A19" s="180"/>
      <c r="B19" s="180"/>
      <c r="C19" s="193"/>
      <c r="D19" s="202"/>
      <c r="E19" s="196"/>
      <c r="F19" s="185"/>
      <c r="G19" s="180"/>
      <c r="H19" s="101" t="s">
        <v>385</v>
      </c>
      <c r="I19" s="11" t="s">
        <v>386</v>
      </c>
      <c r="J19" s="77" t="b">
        <v>0</v>
      </c>
      <c r="K19" s="18"/>
      <c r="L19" s="10"/>
    </row>
    <row r="20" spans="1:12" s="14" customFormat="1" ht="76.5" x14ac:dyDescent="0.25">
      <c r="A20" s="178" t="s">
        <v>104</v>
      </c>
      <c r="B20" s="178" t="s">
        <v>105</v>
      </c>
      <c r="C20" s="191" t="s">
        <v>118</v>
      </c>
      <c r="D20" s="200" t="s">
        <v>119</v>
      </c>
      <c r="E20" s="188" t="s">
        <v>120</v>
      </c>
      <c r="F20" s="182" t="s">
        <v>93</v>
      </c>
      <c r="G20" s="178" t="s">
        <v>94</v>
      </c>
      <c r="H20" s="4" t="s">
        <v>121</v>
      </c>
      <c r="I20" s="5">
        <v>0</v>
      </c>
      <c r="J20" s="75" t="b">
        <v>1</v>
      </c>
      <c r="K20" s="17" t="s">
        <v>477</v>
      </c>
      <c r="L20" s="4" t="s">
        <v>483</v>
      </c>
    </row>
    <row r="21" spans="1:12" s="14" customFormat="1" ht="38.25" x14ac:dyDescent="0.25">
      <c r="A21" s="179"/>
      <c r="B21" s="179"/>
      <c r="C21" s="192"/>
      <c r="D21" s="201"/>
      <c r="E21" s="189"/>
      <c r="F21" s="184"/>
      <c r="G21" s="179"/>
      <c r="H21" s="7" t="s">
        <v>122</v>
      </c>
      <c r="I21" s="8">
        <v>1</v>
      </c>
      <c r="J21" s="76" t="b">
        <v>0</v>
      </c>
      <c r="K21" s="15"/>
      <c r="L21" s="7"/>
    </row>
    <row r="22" spans="1:12" s="14" customFormat="1" ht="38.25" x14ac:dyDescent="0.25">
      <c r="A22" s="179"/>
      <c r="B22" s="179"/>
      <c r="C22" s="192"/>
      <c r="D22" s="201"/>
      <c r="E22" s="189"/>
      <c r="F22" s="184"/>
      <c r="G22" s="179"/>
      <c r="H22" s="7" t="s">
        <v>123</v>
      </c>
      <c r="I22" s="8">
        <v>2</v>
      </c>
      <c r="J22" s="76" t="b">
        <v>0</v>
      </c>
      <c r="K22" s="15"/>
      <c r="L22" s="7"/>
    </row>
    <row r="23" spans="1:12" s="14" customFormat="1" ht="38.25" x14ac:dyDescent="0.25">
      <c r="A23" s="179"/>
      <c r="B23" s="179"/>
      <c r="C23" s="192"/>
      <c r="D23" s="201"/>
      <c r="E23" s="189"/>
      <c r="F23" s="184"/>
      <c r="G23" s="179"/>
      <c r="H23" s="7" t="s">
        <v>124</v>
      </c>
      <c r="I23" s="8">
        <v>3</v>
      </c>
      <c r="J23" s="76" t="b">
        <v>0</v>
      </c>
      <c r="K23" s="15"/>
      <c r="L23" s="7"/>
    </row>
    <row r="24" spans="1:12" s="14" customFormat="1" ht="25.5" x14ac:dyDescent="0.25">
      <c r="A24" s="180"/>
      <c r="B24" s="180"/>
      <c r="C24" s="193"/>
      <c r="D24" s="202"/>
      <c r="E24" s="190"/>
      <c r="F24" s="185"/>
      <c r="G24" s="180"/>
      <c r="H24" s="10" t="s">
        <v>125</v>
      </c>
      <c r="I24" s="11" t="s">
        <v>386</v>
      </c>
      <c r="J24" s="77" t="b">
        <v>0</v>
      </c>
      <c r="K24" s="18"/>
      <c r="L24" s="10"/>
    </row>
    <row r="25" spans="1:12" s="14" customFormat="1" ht="38.25" x14ac:dyDescent="0.25">
      <c r="A25" s="178" t="s">
        <v>104</v>
      </c>
      <c r="B25" s="178" t="s">
        <v>105</v>
      </c>
      <c r="C25" s="191" t="s">
        <v>126</v>
      </c>
      <c r="D25" s="200" t="s">
        <v>127</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1</v>
      </c>
      <c r="K27" s="15" t="s">
        <v>477</v>
      </c>
      <c r="L27" s="7" t="s">
        <v>478</v>
      </c>
    </row>
    <row r="28" spans="1:12" s="14" customFormat="1" ht="38.25" x14ac:dyDescent="0.25">
      <c r="A28" s="179"/>
      <c r="B28" s="179"/>
      <c r="C28" s="192"/>
      <c r="D28" s="201"/>
      <c r="E28" s="189"/>
      <c r="F28" s="184"/>
      <c r="G28" s="179"/>
      <c r="H28" s="7" t="s">
        <v>124</v>
      </c>
      <c r="I28" s="8">
        <v>3</v>
      </c>
      <c r="J28" s="76" t="b">
        <v>0</v>
      </c>
      <c r="K28" s="15"/>
      <c r="L28" s="7"/>
    </row>
    <row r="29" spans="1:12" s="14" customFormat="1" ht="25.5" x14ac:dyDescent="0.25">
      <c r="A29" s="180"/>
      <c r="B29" s="180"/>
      <c r="C29" s="193"/>
      <c r="D29" s="202"/>
      <c r="E29" s="190"/>
      <c r="F29" s="185"/>
      <c r="G29" s="180"/>
      <c r="H29" s="10" t="s">
        <v>125</v>
      </c>
      <c r="I29" s="11" t="s">
        <v>386</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1</v>
      </c>
      <c r="K32" s="15" t="s">
        <v>9</v>
      </c>
      <c r="L32" s="7" t="s">
        <v>479</v>
      </c>
    </row>
    <row r="33" spans="1:12" s="14" customFormat="1" ht="25.5" x14ac:dyDescent="0.25">
      <c r="A33" s="180"/>
      <c r="B33" s="180"/>
      <c r="C33" s="193"/>
      <c r="D33" s="202"/>
      <c r="E33" s="190"/>
      <c r="F33" s="185"/>
      <c r="G33" s="180"/>
      <c r="H33" s="101" t="s">
        <v>136</v>
      </c>
      <c r="I33" s="16">
        <v>3</v>
      </c>
      <c r="J33" s="79" t="b">
        <v>0</v>
      </c>
      <c r="K33" s="16"/>
      <c r="L33" s="59"/>
    </row>
    <row r="34" spans="1:12" s="14" customFormat="1" ht="38.25" x14ac:dyDescent="0.25">
      <c r="A34" s="178" t="s">
        <v>104</v>
      </c>
      <c r="B34" s="178" t="s">
        <v>105</v>
      </c>
      <c r="C34" s="191" t="s">
        <v>137</v>
      </c>
      <c r="D34" s="200" t="s">
        <v>138</v>
      </c>
      <c r="E34" s="188" t="s">
        <v>139</v>
      </c>
      <c r="F34" s="182" t="s">
        <v>93</v>
      </c>
      <c r="G34" s="178" t="s">
        <v>140</v>
      </c>
      <c r="H34" s="4" t="s">
        <v>141</v>
      </c>
      <c r="I34" s="5">
        <v>0</v>
      </c>
      <c r="J34" s="75" t="b">
        <v>1</v>
      </c>
      <c r="K34" s="17" t="s">
        <v>480</v>
      </c>
      <c r="L34" s="60" t="s">
        <v>481</v>
      </c>
    </row>
    <row r="35" spans="1:12" s="14" customFormat="1" ht="38.25" x14ac:dyDescent="0.25">
      <c r="A35" s="179"/>
      <c r="B35" s="179"/>
      <c r="C35" s="192"/>
      <c r="D35" s="201"/>
      <c r="E35" s="189"/>
      <c r="F35" s="184"/>
      <c r="G35" s="179"/>
      <c r="H35" s="7" t="s">
        <v>142</v>
      </c>
      <c r="I35" s="8">
        <v>1</v>
      </c>
      <c r="J35" s="76" t="b">
        <v>0</v>
      </c>
      <c r="K35" s="15"/>
      <c r="L35" s="61"/>
    </row>
    <row r="36" spans="1:12" s="14" customFormat="1" ht="25.5" x14ac:dyDescent="0.25">
      <c r="A36" s="179"/>
      <c r="B36" s="179"/>
      <c r="C36" s="192"/>
      <c r="D36" s="201"/>
      <c r="E36" s="189"/>
      <c r="F36" s="184"/>
      <c r="G36" s="179"/>
      <c r="H36" s="7" t="s">
        <v>143</v>
      </c>
      <c r="I36" s="8">
        <v>2</v>
      </c>
      <c r="J36" s="76" t="b">
        <v>0</v>
      </c>
      <c r="K36" s="62"/>
      <c r="L36" s="61"/>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394</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38.25" x14ac:dyDescent="0.25">
      <c r="A40" s="179"/>
      <c r="B40" s="179"/>
      <c r="C40" s="192"/>
      <c r="D40" s="201"/>
      <c r="E40" s="189"/>
      <c r="F40" s="204"/>
      <c r="G40" s="179"/>
      <c r="H40" s="7" t="s">
        <v>150</v>
      </c>
      <c r="I40" s="8">
        <v>1</v>
      </c>
      <c r="J40" s="76" t="b">
        <v>1</v>
      </c>
      <c r="K40" s="15" t="s">
        <v>9</v>
      </c>
      <c r="L40" s="7" t="s">
        <v>484</v>
      </c>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0</v>
      </c>
      <c r="K42" s="18"/>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1</v>
      </c>
      <c r="K44" s="15" t="s">
        <v>9</v>
      </c>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0</v>
      </c>
      <c r="K46" s="18"/>
      <c r="L46" s="10"/>
    </row>
    <row r="47" spans="1:12" s="29" customFormat="1" ht="25.5" x14ac:dyDescent="0.25">
      <c r="A47" s="178" t="s">
        <v>104</v>
      </c>
      <c r="B47" s="178" t="s">
        <v>145</v>
      </c>
      <c r="C47" s="191" t="s">
        <v>160</v>
      </c>
      <c r="D47" s="197" t="s">
        <v>161</v>
      </c>
      <c r="E47" s="194" t="s">
        <v>162</v>
      </c>
      <c r="F47" s="178" t="s">
        <v>163</v>
      </c>
      <c r="G47" s="178" t="s">
        <v>94</v>
      </c>
      <c r="H47" s="194" t="s">
        <v>164</v>
      </c>
      <c r="I47" s="32" t="s">
        <v>103</v>
      </c>
      <c r="J47" s="82" t="s">
        <v>47</v>
      </c>
      <c r="K47" s="32" t="s">
        <v>9</v>
      </c>
      <c r="L47" s="34" t="s">
        <v>485</v>
      </c>
    </row>
    <row r="48" spans="1:12" s="29" customFormat="1" x14ac:dyDescent="0.25">
      <c r="A48" s="179"/>
      <c r="B48" s="179"/>
      <c r="C48" s="192"/>
      <c r="D48" s="198"/>
      <c r="E48" s="195"/>
      <c r="F48" s="179"/>
      <c r="G48" s="179"/>
      <c r="H48" s="249"/>
      <c r="I48" s="40" t="s">
        <v>103</v>
      </c>
      <c r="J48" s="83"/>
      <c r="K48" s="40"/>
      <c r="L48" s="37"/>
    </row>
    <row r="49" spans="1:12" s="29" customFormat="1" x14ac:dyDescent="0.25">
      <c r="A49" s="179"/>
      <c r="B49" s="179"/>
      <c r="C49" s="192"/>
      <c r="D49" s="198"/>
      <c r="E49" s="195"/>
      <c r="F49" s="179"/>
      <c r="G49" s="179"/>
      <c r="H49" s="249"/>
      <c r="I49" s="40" t="s">
        <v>103</v>
      </c>
      <c r="J49" s="83"/>
      <c r="K49" s="40"/>
      <c r="L49" s="37"/>
    </row>
    <row r="50" spans="1:12" s="29" customFormat="1" x14ac:dyDescent="0.25">
      <c r="A50" s="179"/>
      <c r="B50" s="179"/>
      <c r="C50" s="192"/>
      <c r="D50" s="198"/>
      <c r="E50" s="195"/>
      <c r="F50" s="179"/>
      <c r="G50" s="179"/>
      <c r="H50" s="249"/>
      <c r="I50" s="40" t="s">
        <v>103</v>
      </c>
      <c r="J50" s="83"/>
      <c r="K50" s="40"/>
      <c r="L50" s="37"/>
    </row>
    <row r="51" spans="1:12" s="29" customFormat="1" ht="90" customHeight="1" x14ac:dyDescent="0.25">
      <c r="A51" s="180"/>
      <c r="B51" s="180"/>
      <c r="C51" s="193"/>
      <c r="D51" s="199"/>
      <c r="E51" s="196"/>
      <c r="F51" s="180"/>
      <c r="G51" s="180"/>
      <c r="H51" s="196"/>
      <c r="I51" s="32" t="s">
        <v>103</v>
      </c>
      <c r="J51" s="82"/>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t="s">
        <v>428</v>
      </c>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1</v>
      </c>
      <c r="K54" s="18" t="s">
        <v>9</v>
      </c>
      <c r="L54" s="10" t="s">
        <v>486</v>
      </c>
    </row>
    <row r="55" spans="1:12" ht="25.5"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63.75" x14ac:dyDescent="0.25">
      <c r="A57" s="179"/>
      <c r="B57" s="179"/>
      <c r="C57" s="192"/>
      <c r="D57" s="201"/>
      <c r="E57" s="189"/>
      <c r="F57" s="184"/>
      <c r="G57" s="179"/>
      <c r="H57" s="7" t="s">
        <v>177</v>
      </c>
      <c r="I57" s="8">
        <v>1</v>
      </c>
      <c r="J57" s="76" t="b">
        <v>1</v>
      </c>
      <c r="K57" s="15" t="s">
        <v>9</v>
      </c>
      <c r="L57" s="7" t="s">
        <v>487</v>
      </c>
    </row>
    <row r="58" spans="1:12" ht="38.25" x14ac:dyDescent="0.25">
      <c r="A58" s="179"/>
      <c r="B58" s="179"/>
      <c r="C58" s="192"/>
      <c r="D58" s="201"/>
      <c r="E58" s="189"/>
      <c r="F58" s="184"/>
      <c r="G58" s="179"/>
      <c r="H58" s="7" t="s">
        <v>178</v>
      </c>
      <c r="I58" s="8">
        <v>2</v>
      </c>
      <c r="J58" s="78" t="b">
        <v>0</v>
      </c>
      <c r="K58" s="15"/>
      <c r="L58" s="7"/>
    </row>
    <row r="59" spans="1:12" ht="25.5" x14ac:dyDescent="0.25">
      <c r="A59" s="180"/>
      <c r="B59" s="180"/>
      <c r="C59" s="193"/>
      <c r="D59" s="202"/>
      <c r="E59" s="190"/>
      <c r="F59" s="185"/>
      <c r="G59" s="180"/>
      <c r="H59" s="10" t="s">
        <v>179</v>
      </c>
      <c r="I59" s="11">
        <v>3</v>
      </c>
      <c r="J59" s="77"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1</v>
      </c>
      <c r="K61" s="15" t="s">
        <v>9</v>
      </c>
      <c r="L61" s="7" t="s">
        <v>487</v>
      </c>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0</v>
      </c>
      <c r="K63" s="18"/>
      <c r="L63" s="174"/>
    </row>
    <row r="64" spans="1:12" ht="25.5" x14ac:dyDescent="0.25">
      <c r="A64" s="178" t="s">
        <v>104</v>
      </c>
      <c r="B64" s="178" t="s">
        <v>170</v>
      </c>
      <c r="C64" s="191" t="s">
        <v>187</v>
      </c>
      <c r="D64" s="200" t="s">
        <v>188</v>
      </c>
      <c r="E64" s="188" t="s">
        <v>189</v>
      </c>
      <c r="F64" s="182" t="s">
        <v>174</v>
      </c>
      <c r="G64" s="178" t="s">
        <v>94</v>
      </c>
      <c r="H64" s="4" t="s">
        <v>190</v>
      </c>
      <c r="I64" s="5" t="s">
        <v>386</v>
      </c>
      <c r="J64" s="81" t="b">
        <v>1</v>
      </c>
      <c r="K64" s="17" t="s">
        <v>488</v>
      </c>
      <c r="L64" s="4"/>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190</v>
      </c>
      <c r="I67" s="5" t="s">
        <v>386</v>
      </c>
      <c r="J67" s="81" t="b">
        <v>0</v>
      </c>
      <c r="K67" s="17"/>
      <c r="L67" s="4"/>
    </row>
    <row r="68" spans="1:12" x14ac:dyDescent="0.25">
      <c r="A68" s="179"/>
      <c r="B68" s="179"/>
      <c r="C68" s="192"/>
      <c r="D68" s="201"/>
      <c r="E68" s="189"/>
      <c r="F68" s="184"/>
      <c r="G68" s="179"/>
      <c r="H68" s="7" t="s">
        <v>191</v>
      </c>
      <c r="I68" s="8">
        <v>1</v>
      </c>
      <c r="J68" s="78" t="b">
        <v>1</v>
      </c>
      <c r="K68" s="15" t="s">
        <v>9</v>
      </c>
      <c r="L68" s="7"/>
    </row>
    <row r="69" spans="1:12" ht="39" customHeight="1" x14ac:dyDescent="0.25">
      <c r="A69" s="180"/>
      <c r="B69" s="180"/>
      <c r="C69" s="193"/>
      <c r="D69" s="202"/>
      <c r="E69" s="190"/>
      <c r="F69" s="185"/>
      <c r="G69" s="180"/>
      <c r="H69" s="10" t="s">
        <v>192</v>
      </c>
      <c r="I69" s="11">
        <v>3</v>
      </c>
      <c r="J69" s="80" t="b">
        <v>0</v>
      </c>
      <c r="K69" s="18"/>
      <c r="L69" s="10"/>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1</v>
      </c>
      <c r="K74" s="15" t="s">
        <v>9</v>
      </c>
      <c r="L74" s="7"/>
    </row>
    <row r="75" spans="1:12" ht="49.5" customHeight="1" x14ac:dyDescent="0.25">
      <c r="A75" s="180"/>
      <c r="B75" s="180"/>
      <c r="C75" s="193"/>
      <c r="D75" s="202"/>
      <c r="E75" s="190"/>
      <c r="F75" s="185"/>
      <c r="G75" s="180"/>
      <c r="H75" s="10" t="s">
        <v>208</v>
      </c>
      <c r="I75" s="11">
        <v>3</v>
      </c>
      <c r="J75" s="77" t="b">
        <v>0</v>
      </c>
      <c r="K75" s="18"/>
      <c r="L75" s="10"/>
    </row>
    <row r="76" spans="1:12" ht="21" customHeight="1" x14ac:dyDescent="0.25">
      <c r="A76" s="178" t="s">
        <v>104</v>
      </c>
      <c r="B76" s="178" t="s">
        <v>196</v>
      </c>
      <c r="C76" s="191" t="s">
        <v>209</v>
      </c>
      <c r="D76" s="200" t="s">
        <v>210</v>
      </c>
      <c r="E76" s="188" t="s">
        <v>211</v>
      </c>
      <c r="F76" s="182" t="s">
        <v>174</v>
      </c>
      <c r="G76" s="178" t="s">
        <v>94</v>
      </c>
      <c r="H76" s="4" t="s">
        <v>212</v>
      </c>
      <c r="I76" s="5" t="s">
        <v>386</v>
      </c>
      <c r="J76" s="75" t="b">
        <v>0</v>
      </c>
      <c r="K76" s="17"/>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1</v>
      </c>
      <c r="K79" s="18" t="s">
        <v>9</v>
      </c>
      <c r="L79" s="10" t="s">
        <v>489</v>
      </c>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5" t="b">
        <v>0</v>
      </c>
      <c r="K84" s="17"/>
      <c r="L84" s="4"/>
    </row>
    <row r="85" spans="1:12" ht="64.5" customHeight="1" x14ac:dyDescent="0.25">
      <c r="A85" s="179"/>
      <c r="B85" s="179"/>
      <c r="C85" s="192"/>
      <c r="D85" s="201"/>
      <c r="E85" s="189"/>
      <c r="F85" s="184"/>
      <c r="G85" s="179"/>
      <c r="H85" s="7" t="s">
        <v>227</v>
      </c>
      <c r="I85" s="8">
        <v>1</v>
      </c>
      <c r="J85" s="76" t="b">
        <v>1</v>
      </c>
      <c r="K85" s="15" t="s">
        <v>490</v>
      </c>
      <c r="L85" s="7" t="s">
        <v>491</v>
      </c>
    </row>
    <row r="86" spans="1:12" ht="31.5" customHeight="1" x14ac:dyDescent="0.25">
      <c r="A86" s="178" t="s">
        <v>222</v>
      </c>
      <c r="B86" s="178" t="s">
        <v>223</v>
      </c>
      <c r="C86" s="191" t="s">
        <v>228</v>
      </c>
      <c r="D86" s="200" t="s">
        <v>229</v>
      </c>
      <c r="E86" s="188" t="s">
        <v>230</v>
      </c>
      <c r="F86" s="182" t="s">
        <v>174</v>
      </c>
      <c r="G86" s="178"/>
      <c r="H86" s="100" t="s">
        <v>231</v>
      </c>
      <c r="I86" s="5" t="s">
        <v>386</v>
      </c>
      <c r="J86" s="81" t="b">
        <v>0</v>
      </c>
      <c r="K86" s="17"/>
      <c r="L86" s="4"/>
    </row>
    <row r="87" spans="1:12" ht="102" x14ac:dyDescent="0.25">
      <c r="A87" s="179"/>
      <c r="B87" s="179"/>
      <c r="C87" s="192"/>
      <c r="D87" s="212"/>
      <c r="E87" s="213"/>
      <c r="F87" s="183"/>
      <c r="G87" s="179"/>
      <c r="H87" s="41" t="s">
        <v>232</v>
      </c>
      <c r="I87" s="42">
        <v>0</v>
      </c>
      <c r="J87" s="90" t="b">
        <v>1</v>
      </c>
      <c r="K87" s="43" t="s">
        <v>496</v>
      </c>
      <c r="L87" s="41" t="s">
        <v>492</v>
      </c>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0</v>
      </c>
      <c r="K89" s="15"/>
      <c r="L89" s="7"/>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493</v>
      </c>
      <c r="K91" s="25" t="s">
        <v>495</v>
      </c>
      <c r="L91" s="26"/>
    </row>
    <row r="92" spans="1:12" ht="25.5" x14ac:dyDescent="0.25">
      <c r="A92" s="178" t="s">
        <v>222</v>
      </c>
      <c r="B92" s="178" t="s">
        <v>223</v>
      </c>
      <c r="C92" s="191">
        <v>9</v>
      </c>
      <c r="D92" s="200" t="s">
        <v>240</v>
      </c>
      <c r="E92" s="188" t="s">
        <v>241</v>
      </c>
      <c r="F92" s="182" t="s">
        <v>174</v>
      </c>
      <c r="G92" s="178"/>
      <c r="H92" s="4" t="s">
        <v>242</v>
      </c>
      <c r="I92" s="5">
        <v>0</v>
      </c>
      <c r="J92" s="75" t="b">
        <v>1</v>
      </c>
      <c r="K92" s="17" t="s">
        <v>9</v>
      </c>
      <c r="L92" s="4"/>
    </row>
    <row r="93" spans="1:12" ht="38.25" x14ac:dyDescent="0.25">
      <c r="A93" s="179"/>
      <c r="B93" s="179"/>
      <c r="C93" s="192"/>
      <c r="D93" s="201"/>
      <c r="E93" s="189"/>
      <c r="F93" s="184"/>
      <c r="G93" s="179"/>
      <c r="H93" s="7" t="s">
        <v>243</v>
      </c>
      <c r="I93" s="8">
        <v>1</v>
      </c>
      <c r="J93" s="76" t="b">
        <v>0</v>
      </c>
      <c r="K93" s="15"/>
      <c r="L93" s="7"/>
    </row>
    <row r="94" spans="1:12" ht="25.5" x14ac:dyDescent="0.25">
      <c r="A94" s="179"/>
      <c r="B94" s="179"/>
      <c r="C94" s="192"/>
      <c r="D94" s="201"/>
      <c r="E94" s="189"/>
      <c r="F94" s="184"/>
      <c r="G94" s="179"/>
      <c r="H94" s="7" t="s">
        <v>244</v>
      </c>
      <c r="I94" s="8">
        <v>2</v>
      </c>
      <c r="J94" s="76" t="b">
        <v>0</v>
      </c>
      <c r="K94" s="15"/>
      <c r="L94" s="7"/>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386</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9</v>
      </c>
      <c r="L99" s="24" t="s">
        <v>497</v>
      </c>
    </row>
    <row r="100" spans="1:12" ht="57.6" customHeight="1" x14ac:dyDescent="0.25">
      <c r="A100" s="178" t="s">
        <v>222</v>
      </c>
      <c r="B100" s="178" t="s">
        <v>246</v>
      </c>
      <c r="C100" s="191" t="s">
        <v>255</v>
      </c>
      <c r="D100" s="200" t="s">
        <v>256</v>
      </c>
      <c r="E100" s="188" t="s">
        <v>257</v>
      </c>
      <c r="F100" s="182" t="s">
        <v>174</v>
      </c>
      <c r="G100" s="178"/>
      <c r="H100" s="46" t="s">
        <v>251</v>
      </c>
      <c r="I100" s="49" t="s">
        <v>386</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9</v>
      </c>
      <c r="L103" s="24" t="s">
        <v>498</v>
      </c>
    </row>
    <row r="104" spans="1:12" ht="27" customHeight="1" x14ac:dyDescent="0.25">
      <c r="A104" s="178" t="s">
        <v>222</v>
      </c>
      <c r="B104" s="178" t="s">
        <v>246</v>
      </c>
      <c r="C104" s="191" t="s">
        <v>259</v>
      </c>
      <c r="D104" s="200" t="s">
        <v>260</v>
      </c>
      <c r="E104" s="188" t="s">
        <v>261</v>
      </c>
      <c r="F104" s="182" t="s">
        <v>93</v>
      </c>
      <c r="G104" s="178"/>
      <c r="H104" s="103" t="s">
        <v>395</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1</v>
      </c>
      <c r="K105" s="43" t="s">
        <v>9</v>
      </c>
      <c r="L105" s="41"/>
    </row>
    <row r="106" spans="1:12" ht="27" customHeight="1" x14ac:dyDescent="0.25">
      <c r="A106" s="180"/>
      <c r="B106" s="180"/>
      <c r="C106" s="193"/>
      <c r="D106" s="202"/>
      <c r="E106" s="190"/>
      <c r="F106" s="185"/>
      <c r="G106" s="180"/>
      <c r="H106" s="101" t="s">
        <v>264</v>
      </c>
      <c r="I106" s="11" t="s">
        <v>103</v>
      </c>
      <c r="J106" s="77" t="b">
        <v>0</v>
      </c>
      <c r="K106" s="18"/>
      <c r="L106" s="10"/>
    </row>
    <row r="107" spans="1:12" ht="27" customHeight="1" x14ac:dyDescent="0.25">
      <c r="A107" s="218" t="s">
        <v>222</v>
      </c>
      <c r="B107" s="218" t="s">
        <v>246</v>
      </c>
      <c r="C107" s="215" t="s">
        <v>265</v>
      </c>
      <c r="D107" s="221" t="s">
        <v>266</v>
      </c>
      <c r="E107" s="224" t="s">
        <v>267</v>
      </c>
      <c r="F107" s="227" t="s">
        <v>163</v>
      </c>
      <c r="G107" s="250"/>
      <c r="H107" s="34" t="s">
        <v>268</v>
      </c>
      <c r="I107" s="31" t="s">
        <v>103</v>
      </c>
      <c r="J107" s="97" t="b">
        <v>0</v>
      </c>
      <c r="K107" s="32"/>
      <c r="L107" s="34"/>
    </row>
    <row r="108" spans="1:12" ht="27" customHeight="1" x14ac:dyDescent="0.25">
      <c r="A108" s="219"/>
      <c r="B108" s="219"/>
      <c r="C108" s="216"/>
      <c r="D108" s="222"/>
      <c r="E108" s="225"/>
      <c r="F108" s="228"/>
      <c r="G108" s="251"/>
      <c r="H108" s="51" t="s">
        <v>426</v>
      </c>
      <c r="I108" s="40" t="s">
        <v>103</v>
      </c>
      <c r="J108" s="93" t="b">
        <v>0</v>
      </c>
      <c r="K108" s="37"/>
      <c r="L108" s="37"/>
    </row>
    <row r="109" spans="1:12" ht="27" customHeight="1" x14ac:dyDescent="0.25">
      <c r="A109" s="219"/>
      <c r="B109" s="219"/>
      <c r="C109" s="216"/>
      <c r="D109" s="222"/>
      <c r="E109" s="225"/>
      <c r="F109" s="228"/>
      <c r="G109" s="251"/>
      <c r="H109" s="37" t="s">
        <v>269</v>
      </c>
      <c r="I109" s="35" t="s">
        <v>103</v>
      </c>
      <c r="J109" s="98" t="b">
        <v>1</v>
      </c>
      <c r="K109" s="40" t="s">
        <v>9</v>
      </c>
      <c r="L109" s="37" t="s">
        <v>499</v>
      </c>
    </row>
    <row r="110" spans="1:12" ht="27" customHeight="1" x14ac:dyDescent="0.25">
      <c r="A110" s="219"/>
      <c r="B110" s="219"/>
      <c r="C110" s="216"/>
      <c r="D110" s="222"/>
      <c r="E110" s="225"/>
      <c r="F110" s="228"/>
      <c r="G110" s="251"/>
      <c r="H110" s="37" t="s">
        <v>270</v>
      </c>
      <c r="I110" s="35" t="s">
        <v>103</v>
      </c>
      <c r="J110" s="98" t="b">
        <v>0</v>
      </c>
      <c r="K110" s="40"/>
      <c r="L110" s="37"/>
    </row>
    <row r="111" spans="1:12" ht="27" customHeight="1" x14ac:dyDescent="0.25">
      <c r="A111" s="219"/>
      <c r="B111" s="219"/>
      <c r="C111" s="216"/>
      <c r="D111" s="222"/>
      <c r="E111" s="225"/>
      <c r="F111" s="228"/>
      <c r="G111" s="251"/>
      <c r="H111" s="37" t="s">
        <v>271</v>
      </c>
      <c r="I111" s="35" t="s">
        <v>103</v>
      </c>
      <c r="J111" s="98" t="b">
        <v>0</v>
      </c>
      <c r="K111" s="40"/>
      <c r="L111" s="37"/>
    </row>
    <row r="112" spans="1:12" ht="27" customHeight="1" x14ac:dyDescent="0.25">
      <c r="A112" s="219"/>
      <c r="B112" s="219"/>
      <c r="C112" s="216"/>
      <c r="D112" s="222"/>
      <c r="E112" s="225"/>
      <c r="F112" s="228"/>
      <c r="G112" s="251"/>
      <c r="H112" s="37" t="s">
        <v>272</v>
      </c>
      <c r="I112" s="35" t="s">
        <v>103</v>
      </c>
      <c r="J112" s="98" t="b">
        <v>0</v>
      </c>
      <c r="K112" s="40"/>
      <c r="L112" s="37"/>
    </row>
    <row r="113" spans="1:12" x14ac:dyDescent="0.25">
      <c r="A113" s="220"/>
      <c r="B113" s="220"/>
      <c r="C113" s="217"/>
      <c r="D113" s="223"/>
      <c r="E113" s="226"/>
      <c r="F113" s="229"/>
      <c r="G113" s="252"/>
      <c r="H113" s="52" t="s">
        <v>389</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386</v>
      </c>
      <c r="J114" s="75" t="b">
        <v>1</v>
      </c>
      <c r="K114" s="17" t="s">
        <v>477</v>
      </c>
      <c r="L114" s="4"/>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386</v>
      </c>
      <c r="J119" s="75" t="b">
        <v>0</v>
      </c>
      <c r="K119" s="17"/>
      <c r="L119" s="4"/>
    </row>
    <row r="120" spans="1:12" ht="35.25" customHeight="1" x14ac:dyDescent="0.25">
      <c r="A120" s="179"/>
      <c r="B120" s="179"/>
      <c r="C120" s="192"/>
      <c r="D120" s="212"/>
      <c r="E120" s="213"/>
      <c r="F120" s="183"/>
      <c r="G120" s="179"/>
      <c r="H120" s="41" t="s">
        <v>278</v>
      </c>
      <c r="I120" s="42">
        <v>3</v>
      </c>
      <c r="J120" s="99" t="b">
        <v>1</v>
      </c>
      <c r="K120" s="43" t="s">
        <v>506</v>
      </c>
      <c r="L120" s="41" t="s">
        <v>507</v>
      </c>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386</v>
      </c>
      <c r="J124" s="75" t="b">
        <v>1</v>
      </c>
      <c r="K124" s="17" t="s">
        <v>477</v>
      </c>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35.25" customHeight="1" x14ac:dyDescent="0.25">
      <c r="A127" s="179"/>
      <c r="B127" s="179"/>
      <c r="C127" s="192"/>
      <c r="D127" s="201"/>
      <c r="E127" s="189"/>
      <c r="F127" s="184"/>
      <c r="G127" s="179"/>
      <c r="H127" s="7" t="s">
        <v>291</v>
      </c>
      <c r="I127" s="8">
        <v>1</v>
      </c>
      <c r="J127" s="76" t="b">
        <v>0</v>
      </c>
      <c r="K127" s="15"/>
      <c r="L127" s="7"/>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295</v>
      </c>
      <c r="F129" s="182" t="s">
        <v>93</v>
      </c>
      <c r="G129" s="178" t="s">
        <v>277</v>
      </c>
      <c r="H129" s="4" t="s">
        <v>251</v>
      </c>
      <c r="I129" s="5" t="s">
        <v>386</v>
      </c>
      <c r="J129" s="75" t="b">
        <v>1</v>
      </c>
      <c r="K129" s="17" t="s">
        <v>9</v>
      </c>
      <c r="L129" s="4"/>
    </row>
    <row r="130" spans="1:12" ht="35.25" customHeight="1" x14ac:dyDescent="0.25">
      <c r="A130" s="179"/>
      <c r="B130" s="179"/>
      <c r="C130" s="192"/>
      <c r="D130" s="212"/>
      <c r="E130" s="213"/>
      <c r="F130" s="183"/>
      <c r="G130" s="179"/>
      <c r="H130" s="41" t="s">
        <v>296</v>
      </c>
      <c r="I130" s="42">
        <v>3</v>
      </c>
      <c r="J130" s="99" t="b">
        <v>0</v>
      </c>
      <c r="K130" s="43"/>
      <c r="L130" s="41"/>
    </row>
    <row r="131" spans="1:12" ht="35.25" customHeight="1" x14ac:dyDescent="0.25">
      <c r="A131" s="179"/>
      <c r="B131" s="179"/>
      <c r="C131" s="192"/>
      <c r="D131" s="201"/>
      <c r="E131" s="189"/>
      <c r="F131" s="184"/>
      <c r="G131" s="179"/>
      <c r="H131" s="7" t="s">
        <v>297</v>
      </c>
      <c r="I131" s="8">
        <v>2</v>
      </c>
      <c r="J131" s="76" t="b">
        <v>0</v>
      </c>
      <c r="K131" s="15"/>
      <c r="L131" s="7"/>
    </row>
    <row r="132" spans="1:12" ht="35.25" customHeight="1" x14ac:dyDescent="0.25">
      <c r="A132" s="179"/>
      <c r="B132" s="179"/>
      <c r="C132" s="192"/>
      <c r="D132" s="201"/>
      <c r="E132" s="189"/>
      <c r="F132" s="184"/>
      <c r="G132" s="179"/>
      <c r="H132" s="7" t="s">
        <v>298</v>
      </c>
      <c r="I132" s="8">
        <v>1</v>
      </c>
      <c r="J132" s="76" t="b">
        <v>0</v>
      </c>
      <c r="K132" s="15"/>
      <c r="L132" s="7"/>
    </row>
    <row r="133" spans="1:12" ht="59.45" customHeight="1" x14ac:dyDescent="0.25">
      <c r="A133" s="180"/>
      <c r="B133" s="180"/>
      <c r="C133" s="193"/>
      <c r="D133" s="202"/>
      <c r="E133" s="190"/>
      <c r="F133" s="185"/>
      <c r="G133" s="180"/>
      <c r="H133" s="10" t="s">
        <v>299</v>
      </c>
      <c r="I133" s="11">
        <v>0</v>
      </c>
      <c r="J133" s="77" t="b">
        <v>0</v>
      </c>
      <c r="K133" s="18"/>
      <c r="L133" s="10"/>
    </row>
    <row r="134" spans="1:12" ht="35.25" customHeight="1" x14ac:dyDescent="0.25">
      <c r="A134" s="178" t="s">
        <v>273</v>
      </c>
      <c r="B134" s="178" t="s">
        <v>196</v>
      </c>
      <c r="C134" s="191" t="s">
        <v>300</v>
      </c>
      <c r="D134" s="200" t="s">
        <v>301</v>
      </c>
      <c r="E134" s="188" t="s">
        <v>462</v>
      </c>
      <c r="F134" s="182" t="s">
        <v>93</v>
      </c>
      <c r="G134" s="178" t="s">
        <v>277</v>
      </c>
      <c r="H134" s="4" t="s">
        <v>251</v>
      </c>
      <c r="I134" s="5" t="s">
        <v>386</v>
      </c>
      <c r="J134" s="75" t="b">
        <v>0</v>
      </c>
      <c r="K134" s="17"/>
      <c r="L134" s="4"/>
    </row>
    <row r="135" spans="1:12" ht="35.25" customHeight="1" x14ac:dyDescent="0.25">
      <c r="A135" s="179"/>
      <c r="B135" s="179"/>
      <c r="C135" s="192"/>
      <c r="D135" s="212"/>
      <c r="E135" s="213"/>
      <c r="F135" s="183"/>
      <c r="G135" s="179"/>
      <c r="H135" s="41" t="s">
        <v>296</v>
      </c>
      <c r="I135" s="42">
        <v>3</v>
      </c>
      <c r="J135" s="99" t="b">
        <v>0</v>
      </c>
      <c r="K135" s="43"/>
      <c r="L135" s="41"/>
    </row>
    <row r="136" spans="1:12" ht="35.25" customHeight="1" x14ac:dyDescent="0.25">
      <c r="A136" s="179"/>
      <c r="B136" s="179"/>
      <c r="C136" s="192"/>
      <c r="D136" s="201"/>
      <c r="E136" s="189"/>
      <c r="F136" s="184"/>
      <c r="G136" s="179"/>
      <c r="H136" s="7" t="s">
        <v>297</v>
      </c>
      <c r="I136" s="8">
        <v>2</v>
      </c>
      <c r="J136" s="76" t="b">
        <v>1</v>
      </c>
      <c r="K136" s="15" t="s">
        <v>9</v>
      </c>
      <c r="L136" s="7" t="s">
        <v>500</v>
      </c>
    </row>
    <row r="137" spans="1:12" ht="35.25" customHeight="1" x14ac:dyDescent="0.25">
      <c r="A137" s="179"/>
      <c r="B137" s="179"/>
      <c r="C137" s="192"/>
      <c r="D137" s="201"/>
      <c r="E137" s="189"/>
      <c r="F137" s="184"/>
      <c r="G137" s="179"/>
      <c r="H137" s="7" t="s">
        <v>298</v>
      </c>
      <c r="I137" s="8">
        <v>1</v>
      </c>
      <c r="J137" s="76" t="b">
        <v>0</v>
      </c>
      <c r="K137" s="15" t="s">
        <v>428</v>
      </c>
      <c r="L137" s="7"/>
    </row>
    <row r="138" spans="1:12" ht="59.45" customHeight="1" x14ac:dyDescent="0.25">
      <c r="A138" s="180"/>
      <c r="B138" s="180"/>
      <c r="C138" s="193"/>
      <c r="D138" s="202"/>
      <c r="E138" s="190"/>
      <c r="F138" s="185"/>
      <c r="G138" s="180"/>
      <c r="H138" s="10" t="s">
        <v>299</v>
      </c>
      <c r="I138" s="11">
        <v>0</v>
      </c>
      <c r="J138" s="77" t="b">
        <v>0</v>
      </c>
      <c r="K138" s="18"/>
      <c r="L138" s="10"/>
    </row>
    <row r="139" spans="1:12" ht="76.5" x14ac:dyDescent="0.25">
      <c r="A139" s="55" t="s">
        <v>273</v>
      </c>
      <c r="B139" s="55" t="s">
        <v>196</v>
      </c>
      <c r="C139" s="54" t="s">
        <v>302</v>
      </c>
      <c r="D139" s="68" t="s">
        <v>303</v>
      </c>
      <c r="E139" s="56" t="s">
        <v>304</v>
      </c>
      <c r="F139" s="55" t="s">
        <v>239</v>
      </c>
      <c r="G139" s="26"/>
      <c r="H139" s="56" t="s">
        <v>388</v>
      </c>
      <c r="I139" s="48" t="s">
        <v>103</v>
      </c>
      <c r="J139" s="91" t="s">
        <v>501</v>
      </c>
      <c r="K139" s="25" t="s">
        <v>502</v>
      </c>
      <c r="L139" s="26"/>
    </row>
    <row r="140" spans="1:12" ht="38.25" x14ac:dyDescent="0.25">
      <c r="A140" s="178" t="s">
        <v>273</v>
      </c>
      <c r="B140" s="178" t="s">
        <v>196</v>
      </c>
      <c r="C140" s="191" t="s">
        <v>305</v>
      </c>
      <c r="D140" s="200" t="s">
        <v>306</v>
      </c>
      <c r="E140" s="188" t="s">
        <v>307</v>
      </c>
      <c r="F140" s="182" t="s">
        <v>93</v>
      </c>
      <c r="G140" s="178" t="s">
        <v>140</v>
      </c>
      <c r="H140" s="4" t="s">
        <v>296</v>
      </c>
      <c r="I140" s="5">
        <v>3</v>
      </c>
      <c r="J140" s="75" t="b">
        <v>0</v>
      </c>
      <c r="K140" s="17"/>
      <c r="L140" s="4"/>
    </row>
    <row r="141" spans="1:12" ht="25.5" x14ac:dyDescent="0.25">
      <c r="A141" s="179"/>
      <c r="B141" s="179"/>
      <c r="C141" s="192"/>
      <c r="D141" s="201"/>
      <c r="E141" s="189"/>
      <c r="F141" s="184"/>
      <c r="G141" s="179"/>
      <c r="H141" s="7" t="s">
        <v>297</v>
      </c>
      <c r="I141" s="8">
        <v>2</v>
      </c>
      <c r="J141" s="76" t="b">
        <v>0</v>
      </c>
      <c r="K141" s="15"/>
      <c r="L141" s="7"/>
    </row>
    <row r="142" spans="1:12" ht="25.5" x14ac:dyDescent="0.25">
      <c r="A142" s="179"/>
      <c r="B142" s="179"/>
      <c r="C142" s="192"/>
      <c r="D142" s="201"/>
      <c r="E142" s="189"/>
      <c r="F142" s="184"/>
      <c r="G142" s="179"/>
      <c r="H142" s="7" t="s">
        <v>298</v>
      </c>
      <c r="I142" s="8">
        <v>1</v>
      </c>
      <c r="J142" s="76" t="b">
        <v>1</v>
      </c>
      <c r="K142" s="15" t="s">
        <v>494</v>
      </c>
      <c r="L142" s="7"/>
    </row>
    <row r="143" spans="1:12" ht="25.5" x14ac:dyDescent="0.25">
      <c r="A143" s="179"/>
      <c r="B143" s="179"/>
      <c r="C143" s="192"/>
      <c r="D143" s="201"/>
      <c r="E143" s="189"/>
      <c r="F143" s="184"/>
      <c r="G143" s="179"/>
      <c r="H143" s="7" t="s">
        <v>299</v>
      </c>
      <c r="I143" s="8">
        <v>0</v>
      </c>
      <c r="J143" s="78" t="b">
        <v>0</v>
      </c>
      <c r="K143" s="15"/>
      <c r="L143" s="7"/>
    </row>
    <row r="144" spans="1:12" ht="25.5" x14ac:dyDescent="0.25">
      <c r="A144" s="180"/>
      <c r="B144" s="180"/>
      <c r="C144" s="193"/>
      <c r="D144" s="202"/>
      <c r="E144" s="190"/>
      <c r="F144" s="185"/>
      <c r="G144" s="180"/>
      <c r="H144" s="10" t="s">
        <v>251</v>
      </c>
      <c r="I144" s="11" t="s">
        <v>386</v>
      </c>
      <c r="J144" s="77" t="b">
        <v>0</v>
      </c>
      <c r="K144" s="18"/>
      <c r="L144" s="10"/>
    </row>
    <row r="145" spans="1:12" ht="38.25" x14ac:dyDescent="0.25">
      <c r="A145" s="178" t="s">
        <v>273</v>
      </c>
      <c r="B145" s="178" t="s">
        <v>196</v>
      </c>
      <c r="C145" s="191" t="s">
        <v>308</v>
      </c>
      <c r="D145" s="200" t="s">
        <v>309</v>
      </c>
      <c r="E145" s="188" t="s">
        <v>310</v>
      </c>
      <c r="F145" s="182" t="s">
        <v>93</v>
      </c>
      <c r="G145" s="178"/>
      <c r="H145" s="4" t="s">
        <v>296</v>
      </c>
      <c r="I145" s="5">
        <v>3</v>
      </c>
      <c r="J145" s="81" t="b">
        <v>0</v>
      </c>
      <c r="K145" s="17"/>
      <c r="L145" s="4"/>
    </row>
    <row r="146" spans="1:12" ht="25.5" x14ac:dyDescent="0.25">
      <c r="A146" s="179"/>
      <c r="B146" s="179"/>
      <c r="C146" s="192"/>
      <c r="D146" s="201"/>
      <c r="E146" s="189"/>
      <c r="F146" s="184"/>
      <c r="G146" s="179"/>
      <c r="H146" s="7" t="s">
        <v>297</v>
      </c>
      <c r="I146" s="8">
        <v>2</v>
      </c>
      <c r="J146" s="78" t="b">
        <v>0</v>
      </c>
      <c r="K146" s="15"/>
      <c r="L146" s="7"/>
    </row>
    <row r="147" spans="1:12" ht="25.5" x14ac:dyDescent="0.25">
      <c r="A147" s="179"/>
      <c r="B147" s="179"/>
      <c r="C147" s="192"/>
      <c r="D147" s="201"/>
      <c r="E147" s="189"/>
      <c r="F147" s="184"/>
      <c r="G147" s="179"/>
      <c r="H147" s="7" t="s">
        <v>298</v>
      </c>
      <c r="I147" s="8">
        <v>1</v>
      </c>
      <c r="J147" s="76" t="b">
        <v>0</v>
      </c>
      <c r="K147" s="15"/>
      <c r="L147" s="7"/>
    </row>
    <row r="148" spans="1:12" ht="25.5" x14ac:dyDescent="0.25">
      <c r="A148" s="179"/>
      <c r="B148" s="179"/>
      <c r="C148" s="192"/>
      <c r="D148" s="201"/>
      <c r="E148" s="189"/>
      <c r="F148" s="184"/>
      <c r="G148" s="179"/>
      <c r="H148" s="7" t="s">
        <v>299</v>
      </c>
      <c r="I148" s="8">
        <v>0</v>
      </c>
      <c r="J148" s="78" t="b">
        <v>1</v>
      </c>
      <c r="K148" s="15" t="s">
        <v>503</v>
      </c>
      <c r="L148" s="7"/>
    </row>
    <row r="149" spans="1:12" ht="25.5" x14ac:dyDescent="0.25">
      <c r="A149" s="180"/>
      <c r="B149" s="180"/>
      <c r="C149" s="193"/>
      <c r="D149" s="202"/>
      <c r="E149" s="190"/>
      <c r="F149" s="185"/>
      <c r="G149" s="180"/>
      <c r="H149" s="10" t="s">
        <v>251</v>
      </c>
      <c r="I149" s="11" t="s">
        <v>386</v>
      </c>
      <c r="J149" s="77" t="b">
        <v>0</v>
      </c>
      <c r="K149" s="18"/>
      <c r="L149" s="10"/>
    </row>
    <row r="150" spans="1:12" ht="38.25" x14ac:dyDescent="0.25">
      <c r="A150" s="178" t="s">
        <v>273</v>
      </c>
      <c r="B150" s="178" t="s">
        <v>196</v>
      </c>
      <c r="C150" s="191" t="s">
        <v>311</v>
      </c>
      <c r="D150" s="200" t="s">
        <v>312</v>
      </c>
      <c r="E150" s="188" t="s">
        <v>313</v>
      </c>
      <c r="F150" s="182" t="s">
        <v>93</v>
      </c>
      <c r="G150" s="178" t="s">
        <v>314</v>
      </c>
      <c r="H150" s="4" t="s">
        <v>296</v>
      </c>
      <c r="I150" s="5">
        <v>3</v>
      </c>
      <c r="J150" s="75" t="b">
        <v>0</v>
      </c>
      <c r="K150" s="17"/>
      <c r="L150" s="4"/>
    </row>
    <row r="151" spans="1:12" ht="25.5" x14ac:dyDescent="0.25">
      <c r="A151" s="179"/>
      <c r="B151" s="179"/>
      <c r="C151" s="192"/>
      <c r="D151" s="201"/>
      <c r="E151" s="189"/>
      <c r="F151" s="184"/>
      <c r="G151" s="179"/>
      <c r="H151" s="7" t="s">
        <v>297</v>
      </c>
      <c r="I151" s="8">
        <v>2</v>
      </c>
      <c r="J151" s="76" t="b">
        <v>1</v>
      </c>
      <c r="K151" s="15" t="s">
        <v>504</v>
      </c>
      <c r="L151" s="7"/>
    </row>
    <row r="152" spans="1:12" ht="25.5" x14ac:dyDescent="0.25">
      <c r="A152" s="179"/>
      <c r="B152" s="179"/>
      <c r="C152" s="192"/>
      <c r="D152" s="201"/>
      <c r="E152" s="189"/>
      <c r="F152" s="184"/>
      <c r="G152" s="179"/>
      <c r="H152" s="7" t="s">
        <v>298</v>
      </c>
      <c r="I152" s="8">
        <v>1</v>
      </c>
      <c r="J152" s="76" t="b">
        <v>0</v>
      </c>
      <c r="K152" s="15"/>
      <c r="L152" s="7"/>
    </row>
    <row r="153" spans="1:12" ht="25.5" x14ac:dyDescent="0.25">
      <c r="A153" s="179"/>
      <c r="B153" s="179"/>
      <c r="C153" s="192"/>
      <c r="D153" s="201"/>
      <c r="E153" s="189"/>
      <c r="F153" s="184"/>
      <c r="G153" s="179"/>
      <c r="H153" s="7" t="s">
        <v>299</v>
      </c>
      <c r="I153" s="8">
        <v>0</v>
      </c>
      <c r="J153" s="76" t="b">
        <v>0</v>
      </c>
      <c r="K153" s="15"/>
      <c r="L153" s="7"/>
    </row>
    <row r="154" spans="1:12" ht="25.5" x14ac:dyDescent="0.25">
      <c r="A154" s="180"/>
      <c r="B154" s="180"/>
      <c r="C154" s="193"/>
      <c r="D154" s="202"/>
      <c r="E154" s="190"/>
      <c r="F154" s="185"/>
      <c r="G154" s="180"/>
      <c r="H154" s="10" t="s">
        <v>251</v>
      </c>
      <c r="I154" s="11" t="s">
        <v>386</v>
      </c>
      <c r="J154" s="77" t="b">
        <v>0</v>
      </c>
      <c r="K154" s="18"/>
      <c r="L154" s="10"/>
    </row>
    <row r="155" spans="1:12" ht="46.5" customHeight="1" x14ac:dyDescent="0.25">
      <c r="A155" s="32" t="s">
        <v>273</v>
      </c>
      <c r="B155" s="32" t="s">
        <v>196</v>
      </c>
      <c r="C155" s="64" t="s">
        <v>315</v>
      </c>
      <c r="D155" s="66" t="s">
        <v>316</v>
      </c>
      <c r="E155" s="34" t="s">
        <v>317</v>
      </c>
      <c r="F155" s="32" t="s">
        <v>239</v>
      </c>
      <c r="G155" s="32"/>
      <c r="H155" s="34" t="s">
        <v>388</v>
      </c>
      <c r="I155" s="31" t="s">
        <v>103</v>
      </c>
      <c r="J155" s="95" t="s">
        <v>505</v>
      </c>
      <c r="K155" s="32" t="s">
        <v>508</v>
      </c>
      <c r="L155" s="34"/>
    </row>
    <row r="156" spans="1:12" ht="38.25" x14ac:dyDescent="0.25">
      <c r="A156" s="178" t="s">
        <v>273</v>
      </c>
      <c r="B156" s="178" t="s">
        <v>318</v>
      </c>
      <c r="C156" s="191" t="s">
        <v>319</v>
      </c>
      <c r="D156" s="200" t="s">
        <v>320</v>
      </c>
      <c r="E156" s="188" t="s">
        <v>321</v>
      </c>
      <c r="F156" s="182" t="s">
        <v>93</v>
      </c>
      <c r="G156" s="178" t="s">
        <v>322</v>
      </c>
      <c r="H156" s="100" t="s">
        <v>458</v>
      </c>
      <c r="I156" s="5">
        <v>3</v>
      </c>
      <c r="J156" s="75" t="b">
        <v>0</v>
      </c>
      <c r="K156" s="17"/>
      <c r="L156" s="4"/>
    </row>
    <row r="157" spans="1:12" ht="25.5" x14ac:dyDescent="0.25">
      <c r="A157" s="179"/>
      <c r="B157" s="179"/>
      <c r="C157" s="192"/>
      <c r="D157" s="201"/>
      <c r="E157" s="189"/>
      <c r="F157" s="184"/>
      <c r="G157" s="179"/>
      <c r="H157" s="102" t="s">
        <v>459</v>
      </c>
      <c r="I157" s="8">
        <v>2</v>
      </c>
      <c r="J157" s="78" t="b">
        <v>0</v>
      </c>
      <c r="K157" s="15"/>
      <c r="L157" s="7"/>
    </row>
    <row r="158" spans="1:12" ht="38.25" x14ac:dyDescent="0.25">
      <c r="A158" s="179"/>
      <c r="B158" s="179"/>
      <c r="C158" s="192"/>
      <c r="D158" s="201"/>
      <c r="E158" s="189"/>
      <c r="F158" s="184"/>
      <c r="G158" s="179"/>
      <c r="H158" s="102" t="s">
        <v>460</v>
      </c>
      <c r="I158" s="8">
        <v>1</v>
      </c>
      <c r="J158" s="76" t="b">
        <v>1</v>
      </c>
      <c r="K158" s="15" t="s">
        <v>509</v>
      </c>
      <c r="L158" s="7" t="s">
        <v>526</v>
      </c>
    </row>
    <row r="159" spans="1:12" ht="25.5" x14ac:dyDescent="0.25">
      <c r="A159" s="179"/>
      <c r="B159" s="179"/>
      <c r="C159" s="192"/>
      <c r="D159" s="201"/>
      <c r="E159" s="189"/>
      <c r="F159" s="184"/>
      <c r="G159" s="179"/>
      <c r="H159" s="102" t="s">
        <v>399</v>
      </c>
      <c r="I159" s="8">
        <v>0</v>
      </c>
      <c r="J159" s="76" t="b">
        <v>0</v>
      </c>
      <c r="K159" s="15"/>
      <c r="L159" s="7"/>
    </row>
    <row r="160" spans="1:12" ht="75.75" customHeight="1" x14ac:dyDescent="0.25">
      <c r="A160" s="180"/>
      <c r="B160" s="180"/>
      <c r="C160" s="193"/>
      <c r="D160" s="202"/>
      <c r="E160" s="190"/>
      <c r="F160" s="185"/>
      <c r="G160" s="180"/>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511</v>
      </c>
      <c r="K162" s="25" t="s">
        <v>509</v>
      </c>
      <c r="L162" s="26"/>
    </row>
    <row r="163" spans="1:12" ht="153" x14ac:dyDescent="0.25">
      <c r="A163" s="25" t="s">
        <v>273</v>
      </c>
      <c r="B163" s="25" t="s">
        <v>318</v>
      </c>
      <c r="C163" s="47" t="s">
        <v>329</v>
      </c>
      <c r="D163" s="67" t="s">
        <v>330</v>
      </c>
      <c r="E163" s="26" t="s">
        <v>331</v>
      </c>
      <c r="F163" s="25" t="s">
        <v>239</v>
      </c>
      <c r="G163" s="26"/>
      <c r="H163" s="26" t="s">
        <v>388</v>
      </c>
      <c r="I163" s="48" t="s">
        <v>103</v>
      </c>
      <c r="J163" s="91" t="s">
        <v>510</v>
      </c>
      <c r="K163" s="25" t="s">
        <v>509</v>
      </c>
      <c r="L163" s="26"/>
    </row>
    <row r="164" spans="1:12" ht="76.5" x14ac:dyDescent="0.25">
      <c r="A164" s="178" t="s">
        <v>273</v>
      </c>
      <c r="B164" s="178" t="s">
        <v>318</v>
      </c>
      <c r="C164" s="191" t="s">
        <v>332</v>
      </c>
      <c r="D164" s="200" t="s">
        <v>333</v>
      </c>
      <c r="E164" s="188" t="s">
        <v>334</v>
      </c>
      <c r="F164" s="182" t="s">
        <v>93</v>
      </c>
      <c r="G164" s="176" t="s">
        <v>335</v>
      </c>
      <c r="H164" s="100" t="s">
        <v>400</v>
      </c>
      <c r="I164" s="5">
        <v>3</v>
      </c>
      <c r="J164" s="75" t="b">
        <v>1</v>
      </c>
      <c r="K164" s="17" t="s">
        <v>512</v>
      </c>
      <c r="L164" s="19" t="s">
        <v>514</v>
      </c>
    </row>
    <row r="165" spans="1:12" ht="38.25" x14ac:dyDescent="0.25">
      <c r="A165" s="179"/>
      <c r="B165" s="179"/>
      <c r="C165" s="192"/>
      <c r="D165" s="201"/>
      <c r="E165" s="189"/>
      <c r="F165" s="184"/>
      <c r="G165" s="177"/>
      <c r="H165" s="102" t="s">
        <v>401</v>
      </c>
      <c r="I165" s="8">
        <v>2</v>
      </c>
      <c r="J165" s="76" t="b">
        <v>0</v>
      </c>
      <c r="K165" s="15"/>
      <c r="L165" s="7"/>
    </row>
    <row r="166" spans="1:12" ht="38.25" x14ac:dyDescent="0.25">
      <c r="A166" s="179"/>
      <c r="B166" s="179"/>
      <c r="C166" s="192"/>
      <c r="D166" s="201"/>
      <c r="E166" s="189"/>
      <c r="F166" s="184"/>
      <c r="G166" s="177"/>
      <c r="H166" s="102" t="s">
        <v>403</v>
      </c>
      <c r="I166" s="8">
        <v>1</v>
      </c>
      <c r="J166" s="76" t="b">
        <v>0</v>
      </c>
      <c r="K166" s="15"/>
      <c r="L166" s="7"/>
    </row>
    <row r="167" spans="1:12" ht="25.5" x14ac:dyDescent="0.25">
      <c r="A167" s="179"/>
      <c r="B167" s="179"/>
      <c r="C167" s="192"/>
      <c r="D167" s="201"/>
      <c r="E167" s="189"/>
      <c r="F167" s="184"/>
      <c r="G167" s="177"/>
      <c r="H167" s="102" t="s">
        <v>402</v>
      </c>
      <c r="I167" s="8">
        <v>0</v>
      </c>
      <c r="J167" s="76" t="b">
        <v>0</v>
      </c>
      <c r="K167" s="15"/>
      <c r="L167" s="7"/>
    </row>
    <row r="168" spans="1:12" ht="30" customHeight="1" x14ac:dyDescent="0.25">
      <c r="A168" s="180"/>
      <c r="B168" s="180"/>
      <c r="C168" s="193"/>
      <c r="D168" s="202"/>
      <c r="E168" s="190"/>
      <c r="F168" s="185"/>
      <c r="G168" s="181"/>
      <c r="H168" s="101" t="s">
        <v>398</v>
      </c>
      <c r="I168" s="11" t="s">
        <v>386</v>
      </c>
      <c r="J168" s="80" t="b">
        <v>0</v>
      </c>
      <c r="K168" s="18"/>
      <c r="L168" s="10"/>
    </row>
    <row r="169" spans="1:12" ht="76.5" x14ac:dyDescent="0.25">
      <c r="A169" s="25" t="s">
        <v>273</v>
      </c>
      <c r="B169" s="25" t="s">
        <v>318</v>
      </c>
      <c r="C169" s="47" t="s">
        <v>336</v>
      </c>
      <c r="D169" s="67" t="s">
        <v>337</v>
      </c>
      <c r="E169" s="26" t="s">
        <v>325</v>
      </c>
      <c r="F169" s="25" t="s">
        <v>239</v>
      </c>
      <c r="G169" s="26"/>
      <c r="H169" s="26" t="s">
        <v>388</v>
      </c>
      <c r="I169" s="48" t="s">
        <v>103</v>
      </c>
      <c r="J169" s="91" t="s">
        <v>516</v>
      </c>
      <c r="K169" s="25" t="s">
        <v>517</v>
      </c>
      <c r="L169" s="26"/>
    </row>
    <row r="170" spans="1:12" ht="51" x14ac:dyDescent="0.25">
      <c r="A170" s="25" t="s">
        <v>273</v>
      </c>
      <c r="B170" s="25" t="s">
        <v>318</v>
      </c>
      <c r="C170" s="47" t="s">
        <v>338</v>
      </c>
      <c r="D170" s="67" t="s">
        <v>339</v>
      </c>
      <c r="E170" s="26" t="s">
        <v>328</v>
      </c>
      <c r="F170" s="25" t="s">
        <v>239</v>
      </c>
      <c r="G170" s="25" t="s">
        <v>340</v>
      </c>
      <c r="H170" s="26" t="s">
        <v>388</v>
      </c>
      <c r="I170" s="48" t="s">
        <v>103</v>
      </c>
      <c r="J170" s="91" t="s">
        <v>515</v>
      </c>
      <c r="K170" s="25" t="s">
        <v>512</v>
      </c>
      <c r="L170" s="26"/>
    </row>
    <row r="171" spans="1:12" ht="143.25" hidden="1" customHeight="1" x14ac:dyDescent="0.25">
      <c r="A171" s="25" t="s">
        <v>273</v>
      </c>
      <c r="B171" s="25" t="s">
        <v>318</v>
      </c>
      <c r="C171" s="47" t="s">
        <v>341</v>
      </c>
      <c r="D171" s="67" t="s">
        <v>342</v>
      </c>
      <c r="E171" s="26" t="s">
        <v>343</v>
      </c>
      <c r="F171" s="25" t="s">
        <v>239</v>
      </c>
      <c r="G171" s="26"/>
      <c r="H171" s="26" t="s">
        <v>388</v>
      </c>
      <c r="I171" s="48" t="s">
        <v>103</v>
      </c>
      <c r="J171" s="91"/>
      <c r="K171" s="25"/>
      <c r="L171" s="26"/>
    </row>
    <row r="172" spans="1:12" ht="24.75" customHeight="1" x14ac:dyDescent="0.25">
      <c r="A172" s="176" t="s">
        <v>273</v>
      </c>
      <c r="B172" s="176" t="s">
        <v>318</v>
      </c>
      <c r="C172" s="243">
        <v>16</v>
      </c>
      <c r="D172" s="208" t="s">
        <v>344</v>
      </c>
      <c r="E172" s="188" t="s">
        <v>345</v>
      </c>
      <c r="F172" s="230" t="s">
        <v>93</v>
      </c>
      <c r="G172" s="178" t="s">
        <v>346</v>
      </c>
      <c r="H172" s="19" t="s">
        <v>390</v>
      </c>
      <c r="I172" s="21">
        <v>3</v>
      </c>
      <c r="J172" s="87" t="b">
        <v>1</v>
      </c>
      <c r="K172" s="21" t="s">
        <v>513</v>
      </c>
      <c r="L172" s="4">
        <v>7.54</v>
      </c>
    </row>
    <row r="173" spans="1:12" ht="24.75" customHeight="1" x14ac:dyDescent="0.25">
      <c r="A173" s="177"/>
      <c r="B173" s="177"/>
      <c r="C173" s="244"/>
      <c r="D173" s="209"/>
      <c r="E173" s="189"/>
      <c r="F173" s="231"/>
      <c r="G173" s="179"/>
      <c r="H173" s="22" t="s">
        <v>347</v>
      </c>
      <c r="I173" s="23">
        <v>2</v>
      </c>
      <c r="J173" s="88" t="b">
        <v>0</v>
      </c>
      <c r="K173" s="23"/>
      <c r="L173" s="22"/>
    </row>
    <row r="174" spans="1:12" ht="24.75" customHeight="1" x14ac:dyDescent="0.25">
      <c r="A174" s="177"/>
      <c r="B174" s="177"/>
      <c r="C174" s="244"/>
      <c r="D174" s="209"/>
      <c r="E174" s="189"/>
      <c r="F174" s="231"/>
      <c r="G174" s="179"/>
      <c r="H174" s="22" t="s">
        <v>391</v>
      </c>
      <c r="I174" s="23">
        <v>1</v>
      </c>
      <c r="J174" s="88" t="b">
        <v>0</v>
      </c>
      <c r="K174" s="23"/>
      <c r="L174" s="22"/>
    </row>
    <row r="175" spans="1:12" ht="24.75" customHeight="1" x14ac:dyDescent="0.25">
      <c r="A175" s="181"/>
      <c r="B175" s="181"/>
      <c r="C175" s="245"/>
      <c r="D175" s="210"/>
      <c r="E175" s="190"/>
      <c r="F175" s="232"/>
      <c r="G175" s="180"/>
      <c r="H175" s="20" t="s">
        <v>348</v>
      </c>
      <c r="I175" s="11">
        <v>0</v>
      </c>
      <c r="J175" s="80" t="b">
        <v>0</v>
      </c>
      <c r="K175" s="16"/>
      <c r="L175" s="20"/>
    </row>
    <row r="176" spans="1:12" ht="24.75" customHeight="1" x14ac:dyDescent="0.25">
      <c r="A176" s="176" t="s">
        <v>273</v>
      </c>
      <c r="B176" s="176" t="s">
        <v>318</v>
      </c>
      <c r="C176" s="243">
        <v>17</v>
      </c>
      <c r="D176" s="208" t="s">
        <v>349</v>
      </c>
      <c r="E176" s="188" t="s">
        <v>350</v>
      </c>
      <c r="F176" s="230" t="s">
        <v>93</v>
      </c>
      <c r="G176" s="178" t="s">
        <v>346</v>
      </c>
      <c r="H176" s="19" t="s">
        <v>392</v>
      </c>
      <c r="I176" s="21">
        <v>3</v>
      </c>
      <c r="J176" s="87" t="b">
        <v>1</v>
      </c>
      <c r="K176" s="21" t="s">
        <v>513</v>
      </c>
      <c r="L176" s="4">
        <v>88.5</v>
      </c>
    </row>
    <row r="177" spans="1:12" ht="24.75" customHeight="1" x14ac:dyDescent="0.25">
      <c r="A177" s="177"/>
      <c r="B177" s="177"/>
      <c r="C177" s="244"/>
      <c r="D177" s="209"/>
      <c r="E177" s="189"/>
      <c r="F177" s="231"/>
      <c r="G177" s="179"/>
      <c r="H177" s="22" t="s">
        <v>351</v>
      </c>
      <c r="I177" s="23">
        <v>2</v>
      </c>
      <c r="J177" s="88" t="b">
        <v>0</v>
      </c>
      <c r="K177" s="23"/>
      <c r="L177" s="22"/>
    </row>
    <row r="178" spans="1:12" ht="24.75" customHeight="1" x14ac:dyDescent="0.25">
      <c r="A178" s="177"/>
      <c r="B178" s="177"/>
      <c r="C178" s="244"/>
      <c r="D178" s="209"/>
      <c r="E178" s="189"/>
      <c r="F178" s="231"/>
      <c r="G178" s="179"/>
      <c r="H178" s="22" t="s">
        <v>393</v>
      </c>
      <c r="I178" s="23">
        <v>1</v>
      </c>
      <c r="J178" s="88" t="b">
        <v>0</v>
      </c>
      <c r="K178" s="23"/>
      <c r="L178" s="22"/>
    </row>
    <row r="179" spans="1:12" ht="100.5" customHeight="1" x14ac:dyDescent="0.25">
      <c r="A179" s="181"/>
      <c r="B179" s="181"/>
      <c r="C179" s="245"/>
      <c r="D179" s="210"/>
      <c r="E179" s="190"/>
      <c r="F179" s="232"/>
      <c r="G179" s="180"/>
      <c r="H179" s="20" t="s">
        <v>348</v>
      </c>
      <c r="I179" s="11">
        <v>0</v>
      </c>
      <c r="J179" s="80" t="b">
        <v>0</v>
      </c>
      <c r="K179" s="16"/>
      <c r="L179" s="20"/>
    </row>
    <row r="180" spans="1:12" ht="38.25" x14ac:dyDescent="0.25">
      <c r="A180" s="176" t="s">
        <v>273</v>
      </c>
      <c r="B180" s="176" t="s">
        <v>318</v>
      </c>
      <c r="C180" s="243" t="s">
        <v>352</v>
      </c>
      <c r="D180" s="208" t="s">
        <v>353</v>
      </c>
      <c r="E180" s="206" t="s">
        <v>354</v>
      </c>
      <c r="F180" s="230" t="s">
        <v>93</v>
      </c>
      <c r="G180" s="178" t="s">
        <v>355</v>
      </c>
      <c r="H180" s="100" t="s">
        <v>356</v>
      </c>
      <c r="I180" s="21">
        <v>0</v>
      </c>
      <c r="J180" s="87" t="b">
        <v>0</v>
      </c>
      <c r="K180" s="21"/>
      <c r="L180" s="4"/>
    </row>
    <row r="181" spans="1:12" ht="25.5" x14ac:dyDescent="0.25">
      <c r="A181" s="177"/>
      <c r="B181" s="177"/>
      <c r="C181" s="244"/>
      <c r="D181" s="209"/>
      <c r="E181" s="211"/>
      <c r="F181" s="231"/>
      <c r="G181" s="179"/>
      <c r="H181" s="7" t="s">
        <v>357</v>
      </c>
      <c r="I181" s="23" t="s">
        <v>386</v>
      </c>
      <c r="J181" s="88" t="b">
        <v>0</v>
      </c>
      <c r="K181" s="23"/>
      <c r="L181" s="22"/>
    </row>
    <row r="182" spans="1:12" ht="51" x14ac:dyDescent="0.25">
      <c r="A182" s="181"/>
      <c r="B182" s="181"/>
      <c r="C182" s="245"/>
      <c r="D182" s="210"/>
      <c r="E182" s="207"/>
      <c r="F182" s="232"/>
      <c r="G182" s="180"/>
      <c r="H182" s="101" t="s">
        <v>358</v>
      </c>
      <c r="I182" s="16">
        <v>3</v>
      </c>
      <c r="J182" s="79" t="b">
        <v>1</v>
      </c>
      <c r="K182" s="16" t="s">
        <v>524</v>
      </c>
      <c r="L182" s="20" t="s">
        <v>525</v>
      </c>
    </row>
    <row r="183" spans="1:12" hidden="1" x14ac:dyDescent="0.25">
      <c r="A183" s="176" t="s">
        <v>273</v>
      </c>
      <c r="B183" s="176" t="s">
        <v>318</v>
      </c>
      <c r="C183" s="243" t="s">
        <v>359</v>
      </c>
      <c r="D183" s="208" t="s">
        <v>360</v>
      </c>
      <c r="E183" s="206" t="s">
        <v>361</v>
      </c>
      <c r="F183" s="230" t="s">
        <v>93</v>
      </c>
      <c r="G183" s="178" t="s">
        <v>355</v>
      </c>
      <c r="H183" s="4" t="s">
        <v>262</v>
      </c>
      <c r="I183" s="21">
        <v>1</v>
      </c>
      <c r="J183" s="87" t="b">
        <v>0</v>
      </c>
      <c r="K183" s="21"/>
      <c r="L183" s="4"/>
    </row>
    <row r="184" spans="1:12" ht="20.25" hidden="1" customHeight="1" x14ac:dyDescent="0.25">
      <c r="A184" s="177"/>
      <c r="B184" s="177"/>
      <c r="C184" s="244"/>
      <c r="D184" s="209"/>
      <c r="E184" s="211"/>
      <c r="F184" s="231"/>
      <c r="G184" s="179"/>
      <c r="H184" s="7" t="s">
        <v>362</v>
      </c>
      <c r="I184" s="23">
        <v>0</v>
      </c>
      <c r="J184" s="88" t="b">
        <v>0</v>
      </c>
      <c r="K184" s="23"/>
      <c r="L184" s="22"/>
    </row>
    <row r="185" spans="1:12" ht="123" hidden="1" customHeight="1" x14ac:dyDescent="0.25">
      <c r="A185" s="177"/>
      <c r="B185" s="177"/>
      <c r="C185" s="244"/>
      <c r="D185" s="209"/>
      <c r="E185" s="211"/>
      <c r="F185" s="231"/>
      <c r="G185" s="179"/>
      <c r="H185" s="7" t="s">
        <v>363</v>
      </c>
      <c r="I185" s="23">
        <v>2</v>
      </c>
      <c r="J185" s="88" t="b">
        <v>0</v>
      </c>
      <c r="K185" s="23"/>
      <c r="L185" s="16"/>
    </row>
    <row r="186" spans="1:12" ht="12.75" customHeight="1" x14ac:dyDescent="0.25">
      <c r="A186" s="182" t="s">
        <v>273</v>
      </c>
      <c r="B186" s="182" t="s">
        <v>318</v>
      </c>
      <c r="C186" s="235" t="s">
        <v>364</v>
      </c>
      <c r="D186" s="239" t="s">
        <v>365</v>
      </c>
      <c r="E186" s="188" t="s">
        <v>366</v>
      </c>
      <c r="F186" s="230" t="s">
        <v>174</v>
      </c>
      <c r="G186" s="178"/>
      <c r="H186" s="100" t="s">
        <v>416</v>
      </c>
      <c r="I186" s="5">
        <v>3</v>
      </c>
      <c r="J186" s="81" t="b">
        <v>0</v>
      </c>
      <c r="K186" s="17"/>
      <c r="L186" s="17"/>
    </row>
    <row r="187" spans="1:12" ht="51" x14ac:dyDescent="0.25">
      <c r="A187" s="183"/>
      <c r="B187" s="183"/>
      <c r="C187" s="236"/>
      <c r="D187" s="240"/>
      <c r="E187" s="213"/>
      <c r="F187" s="234"/>
      <c r="G187" s="179"/>
      <c r="H187" s="108" t="s">
        <v>415</v>
      </c>
      <c r="I187" s="42">
        <v>2</v>
      </c>
      <c r="J187" s="90" t="b">
        <v>1</v>
      </c>
      <c r="K187" s="43" t="s">
        <v>521</v>
      </c>
      <c r="L187" s="41" t="s">
        <v>522</v>
      </c>
    </row>
    <row r="188" spans="1:12" ht="34.5" customHeight="1" x14ac:dyDescent="0.25">
      <c r="A188" s="183"/>
      <c r="B188" s="183"/>
      <c r="C188" s="236"/>
      <c r="D188" s="240"/>
      <c r="E188" s="213"/>
      <c r="F188" s="234"/>
      <c r="G188" s="179"/>
      <c r="H188" s="108" t="s">
        <v>414</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82" t="s">
        <v>273</v>
      </c>
      <c r="B192" s="182" t="s">
        <v>318</v>
      </c>
      <c r="C192" s="235" t="s">
        <v>370</v>
      </c>
      <c r="D192" s="239" t="s">
        <v>368</v>
      </c>
      <c r="E192" s="188" t="s">
        <v>369</v>
      </c>
      <c r="F192" s="230" t="s">
        <v>174</v>
      </c>
      <c r="G192" s="178"/>
      <c r="H192" s="100" t="s">
        <v>413</v>
      </c>
      <c r="I192" s="5">
        <v>3</v>
      </c>
      <c r="J192" s="81" t="b">
        <v>0</v>
      </c>
      <c r="K192" s="17"/>
      <c r="L192" s="4"/>
    </row>
    <row r="193" spans="1:12" ht="25.5" x14ac:dyDescent="0.25">
      <c r="A193" s="183"/>
      <c r="B193" s="183"/>
      <c r="C193" s="236"/>
      <c r="D193" s="240"/>
      <c r="E193" s="213"/>
      <c r="F193" s="234"/>
      <c r="G193" s="179"/>
      <c r="H193" s="108" t="s">
        <v>412</v>
      </c>
      <c r="I193" s="42">
        <v>2</v>
      </c>
      <c r="J193" s="90" t="b">
        <v>0</v>
      </c>
      <c r="K193" s="43"/>
      <c r="L193" s="41"/>
    </row>
    <row r="194" spans="1:12" ht="38.25" x14ac:dyDescent="0.25">
      <c r="A194" s="183"/>
      <c r="B194" s="183"/>
      <c r="C194" s="236"/>
      <c r="D194" s="240"/>
      <c r="E194" s="213"/>
      <c r="F194" s="234"/>
      <c r="G194" s="179"/>
      <c r="H194" s="108" t="s">
        <v>411</v>
      </c>
      <c r="I194" s="42">
        <v>1</v>
      </c>
      <c r="J194" s="90" t="b">
        <v>0</v>
      </c>
      <c r="K194" s="43"/>
      <c r="L194" s="41"/>
    </row>
    <row r="195" spans="1:12" x14ac:dyDescent="0.25">
      <c r="A195" s="184"/>
      <c r="B195" s="184"/>
      <c r="C195" s="237"/>
      <c r="D195" s="241"/>
      <c r="E195" s="189"/>
      <c r="F195" s="231"/>
      <c r="G195" s="179"/>
      <c r="H195" s="7" t="s">
        <v>191</v>
      </c>
      <c r="I195" s="8">
        <v>0</v>
      </c>
      <c r="J195" s="78" t="b">
        <v>1</v>
      </c>
      <c r="K195" s="15" t="s">
        <v>518</v>
      </c>
      <c r="L195" s="7"/>
    </row>
    <row r="196" spans="1:12" ht="23.1" customHeight="1" x14ac:dyDescent="0.25">
      <c r="A196" s="185"/>
      <c r="B196" s="185"/>
      <c r="C196" s="238"/>
      <c r="D196" s="242"/>
      <c r="E196" s="190"/>
      <c r="F196" s="232"/>
      <c r="G196" s="180"/>
      <c r="H196" s="104" t="s">
        <v>408</v>
      </c>
      <c r="I196" s="11" t="s">
        <v>103</v>
      </c>
      <c r="J196" s="77" t="b">
        <v>0</v>
      </c>
      <c r="K196" s="18"/>
      <c r="L196" s="10"/>
    </row>
    <row r="197" spans="1:12" ht="153" x14ac:dyDescent="0.25">
      <c r="A197" s="25" t="s">
        <v>273</v>
      </c>
      <c r="B197" s="25" t="s">
        <v>318</v>
      </c>
      <c r="C197" s="47" t="s">
        <v>405</v>
      </c>
      <c r="D197" s="69" t="s">
        <v>406</v>
      </c>
      <c r="E197" s="26" t="s">
        <v>410</v>
      </c>
      <c r="F197" s="55" t="s">
        <v>239</v>
      </c>
      <c r="G197" s="26"/>
      <c r="H197" s="48" t="s">
        <v>388</v>
      </c>
      <c r="I197" s="48" t="s">
        <v>103</v>
      </c>
      <c r="J197" s="91" t="s">
        <v>520</v>
      </c>
      <c r="K197" s="25" t="s">
        <v>519</v>
      </c>
      <c r="L197" s="26"/>
    </row>
    <row r="198" spans="1:12" ht="76.5" x14ac:dyDescent="0.25">
      <c r="A198" s="25" t="s">
        <v>55</v>
      </c>
      <c r="B198" s="25" t="s">
        <v>55</v>
      </c>
      <c r="C198" s="47">
        <v>20</v>
      </c>
      <c r="D198" s="69" t="s">
        <v>372</v>
      </c>
      <c r="E198" s="26" t="s">
        <v>373</v>
      </c>
      <c r="F198" s="55" t="s">
        <v>239</v>
      </c>
      <c r="G198" s="26"/>
      <c r="H198" s="48" t="s">
        <v>396</v>
      </c>
      <c r="I198" s="48" t="s">
        <v>103</v>
      </c>
      <c r="J198" s="91" t="s">
        <v>523</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1</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1</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0</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0</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1</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1</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1</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0</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3</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f>IF(OR(F33="pole asjakohane",Hindamistabel!J9=TRUE,Hindamistabel!J2=TRUE),"",3)</f>
        <v>3</v>
      </c>
      <c r="F33" s="122">
        <f>IF(Hindamistabel!J134=TRUE,"pole asjakohane",IF(Hindamistabel!J135=TRUE,3,IF(Hindamistabel!J136=TRUE,2,IF(Hindamistabel!J137=TRUE,1,IF(Hindamistabel!J138=TRUE,0,"")))))</f>
        <v>2</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1</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3</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3</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3</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2</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0</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99</v>
      </c>
      <c r="F56" s="116">
        <f>SUM(Tabel1[Hindamise skoor])</f>
        <v>55</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99</v>
      </c>
      <c r="C60" s="140">
        <f>SUM(Tabel1[Hindamise skoor])</f>
        <v>55</v>
      </c>
      <c r="D60" s="153">
        <f>IFERROR(C60/B60,"ei kohaldu")</f>
        <v>0.55555555555555558</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6</v>
      </c>
      <c r="D62" s="151">
        <f t="shared" si="2"/>
        <v>0.33333333333333331</v>
      </c>
    </row>
    <row r="63" spans="1:6" x14ac:dyDescent="0.2">
      <c r="A63" s="141" t="s">
        <v>446</v>
      </c>
      <c r="B63" s="142">
        <f>SUM(E9:E12)</f>
        <v>9</v>
      </c>
      <c r="C63" s="142">
        <f>SUM(F9:F12)</f>
        <v>5</v>
      </c>
      <c r="D63" s="151">
        <f t="shared" si="2"/>
        <v>0.55555555555555558</v>
      </c>
    </row>
    <row r="64" spans="1:6" x14ac:dyDescent="0.2">
      <c r="A64" s="141" t="s">
        <v>447</v>
      </c>
      <c r="B64" s="142">
        <f>SUM(E13:E16)</f>
        <v>9</v>
      </c>
      <c r="C64" s="142">
        <f>SUM(F13:F16)</f>
        <v>3</v>
      </c>
      <c r="D64" s="151">
        <f t="shared" si="2"/>
        <v>0.33333333333333331</v>
      </c>
    </row>
    <row r="65" spans="1:4" x14ac:dyDescent="0.2">
      <c r="A65" s="141" t="s">
        <v>448</v>
      </c>
      <c r="B65" s="142">
        <f>SUM(E17:E20)</f>
        <v>9</v>
      </c>
      <c r="C65" s="142">
        <f>SUM(F17:F20)</f>
        <v>8</v>
      </c>
      <c r="D65" s="151">
        <f t="shared" si="2"/>
        <v>0.88888888888888884</v>
      </c>
    </row>
    <row r="66" spans="1:4" x14ac:dyDescent="0.2">
      <c r="A66" s="141" t="s">
        <v>449</v>
      </c>
      <c r="B66" s="142">
        <f>SUM(E21:E24)</f>
        <v>9</v>
      </c>
      <c r="C66" s="142">
        <f>SUM(F21:F24)</f>
        <v>1</v>
      </c>
      <c r="D66" s="151">
        <f t="shared" si="2"/>
        <v>0.1111111111111111</v>
      </c>
    </row>
    <row r="67" spans="1:4" x14ac:dyDescent="0.2">
      <c r="A67" s="141" t="s">
        <v>450</v>
      </c>
      <c r="B67" s="142">
        <f>SUM(E25:E28)</f>
        <v>6</v>
      </c>
      <c r="C67" s="142">
        <f>SUM(F25:F28)</f>
        <v>6</v>
      </c>
      <c r="D67" s="151">
        <f t="shared" si="2"/>
        <v>1</v>
      </c>
    </row>
    <row r="68" spans="1:4" x14ac:dyDescent="0.2">
      <c r="A68" s="141" t="s">
        <v>451</v>
      </c>
      <c r="B68" s="142">
        <f>SUM(E29:E38)</f>
        <v>15</v>
      </c>
      <c r="C68" s="142">
        <f>SUM(F29:F38)</f>
        <v>8</v>
      </c>
      <c r="D68" s="151">
        <f t="shared" si="2"/>
        <v>0.53333333333333333</v>
      </c>
    </row>
    <row r="69" spans="1:4" x14ac:dyDescent="0.2">
      <c r="A69" s="141" t="s">
        <v>452</v>
      </c>
      <c r="B69" s="142">
        <f>SUM(E39:E54)</f>
        <v>21</v>
      </c>
      <c r="C69" s="142">
        <f>SUM(F39:F54)</f>
        <v>15</v>
      </c>
      <c r="D69" s="151">
        <f t="shared" si="2"/>
        <v>0.7142857142857143</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45</v>
      </c>
      <c r="C72" s="142">
        <f>SUM(F3:F20)</f>
        <v>22</v>
      </c>
      <c r="D72" s="151">
        <f t="shared" si="2"/>
        <v>0.48888888888888887</v>
      </c>
    </row>
    <row r="73" spans="1:4" x14ac:dyDescent="0.2">
      <c r="A73" s="140" t="s">
        <v>443</v>
      </c>
      <c r="B73" s="142">
        <f>SUM(E21:E28)</f>
        <v>15</v>
      </c>
      <c r="C73" s="142">
        <f>SUM(F21:F28)</f>
        <v>7</v>
      </c>
      <c r="D73" s="151">
        <f t="shared" si="2"/>
        <v>0.46666666666666667</v>
      </c>
    </row>
    <row r="74" spans="1:4" x14ac:dyDescent="0.2">
      <c r="A74" s="140" t="s">
        <v>444</v>
      </c>
      <c r="B74" s="142">
        <f>SUM(E29:E54)</f>
        <v>36</v>
      </c>
      <c r="C74" s="142">
        <f>SUM(F29:F54)</f>
        <v>23</v>
      </c>
      <c r="D74" s="151">
        <f t="shared" si="2"/>
        <v>0.63888888888888884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19" zoomScale="60" zoomScaleNormal="60" workbookViewId="0">
      <selection activeCell="G23" sqref="G2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427</v>
      </c>
      <c r="C1" s="253"/>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Alapõhine KKK ja kaitstavate soode tegevuskava</v>
      </c>
    </row>
    <row r="5" spans="1:7" ht="10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60" t="str">
        <f>_xlfn.TEXTJOIN("; ",TRUE,Hindamistabel!K10:K14)</f>
        <v xml:space="preserve"> ; KKK;  </v>
      </c>
      <c r="G5" s="161" t="str">
        <f>_xlfn.TEXTJOIN("; ",TRUE,Hindamistabel!L10:L14)</f>
        <v>Liikide seisundid on esitatud loodusala põhiselt või grupeeritult mitme siseriikliku ala peale kokku, mõnel juhul veidi täpsemalt viidates hoiualale. Keeruline on eristada, kas liigi seisund hoiuala osas on teada või mitte.</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&lt;50% väärtustest</v>
      </c>
      <c r="F6" s="160" t="str">
        <f>_xlfn.TEXTJOIN("; ",TRUE,Hindamistabel!K15:K19)</f>
        <v xml:space="preserve">KKK;  </v>
      </c>
      <c r="G6" s="161" t="str">
        <f>_xlfn.TEXTJOIN("; ",TRUE,Hindamistabel!L15:L19)</f>
        <v>Elupaigatüüpide seisundid on esitatud loodusala põhiselt, mõnel juhul ka HA kohta eraldi.</v>
      </c>
    </row>
    <row r="7" spans="1:7" ht="5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Halb - puudub informatsioon alusandmete kohta ja/või seisund on esitatud üldise/täpsustamata hinnanguna</v>
      </c>
      <c r="F7" s="160" t="str">
        <f>_xlfn.TEXTJOIN("; ",TRUE,Hindamistabel!K20:K24)</f>
        <v>KKK, EELIS</v>
      </c>
      <c r="G7" s="161" t="str">
        <f>_xlfn.TEXTJOIN("; ",TRUE,Hindamistabel!L20:L24)</f>
        <v>Liikide seisundid on esitatud loodusala põhiselt või grupeeritult mitme siseriikliku ala peale kokku, mõnel juhul veidi täpsemalt viidates hoiualale. Keeruline on eristada, kas liigi seisund hoiuala osas on teada või mitte.</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",TRUE,Hindamistabel!K25:K29)</f>
        <v>KKK, EELIS</v>
      </c>
      <c r="G8" s="161" t="str">
        <f>_xlfn.TEXTJOIN("; ",TRUE,Hindamistabel!L25:L29)</f>
        <v>Põhinevad elupaigatüüpide inventuuridel.</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Tiigilendlase invnetuuri vajadus, selgrootute inventuuri vajadus.</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",TRUE,Hindamistabel!K34:K37)</f>
        <v>KKK, KIRKE, Inventuuride virtuaalkontor</v>
      </c>
      <c r="G10" s="161" t="str">
        <f>_xlfn.TEXTJOIN("; ",TRUE,Hindamistabel!L34:L37)</f>
        <v>Nahkhiirte inventuur on planeerimisel., selgrootute inventuur tellimata.</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vähem kui pooltele (&lt;50%) kaitseväärtustele</v>
      </c>
      <c r="F11" s="160" t="str">
        <f>_xlfn.TEXTJOIN("; ",TRUE,Hindamistabel!K38:K42)</f>
        <v>KKK</v>
      </c>
      <c r="G11" s="161" t="str">
        <f>_xlfn.TEXTJOIN("; ",TRUE,Hindamistabel!L38:L42)</f>
        <v>Mõnede liikide ja elupaigatüüpide osas on selgitatud, et survetegurid mõjuvad hoiualal asuvatele väärtustele.</v>
      </c>
    </row>
    <row r="12" spans="1:7" ht="5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60" t="str">
        <f>_xlfn.TEXTJOIN("; ",TRUE,Hindamistabel!K43:K46)</f>
        <v>KKK</v>
      </c>
      <c r="G12" s="161" t="str">
        <f>_xlfn.TEXTJOIN("; ",TRUE,Hindamistabel!L43:L46)</f>
        <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v>
      </c>
      <c r="F13" s="160" t="str">
        <f>_xlfn.TEXTJOIN("; ",TRUE,Hindamistabel!K47:K51)</f>
        <v>KKK</v>
      </c>
      <c r="G13" s="161" t="str">
        <f>_xlfn.TEXTJOIN("; ",TRUE,Hindamistabel!L47:L51)</f>
        <v>Soodesse ja märgadesse metsadesse tehtud kraavide kuivendav mõju</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",TRUE,Hindamistabel!K52:K54)</f>
        <v xml:space="preserve"> ; KKK</v>
      </c>
      <c r="G14" s="161" t="str">
        <f>_xlfn.TEXTJOIN("; ",TRUE,Hindamistabel!L52:L54)</f>
        <v xml:space="preserve">Hoiualast välja jäävate aga metsise PEP-i jäävate kraavidega on arvestatud ja planeeritud taastamine. </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vähem kui pooltele (&lt;50%) kaitseväärtusele</v>
      </c>
      <c r="F15" s="160" t="str">
        <f>_xlfn.TEXTJOIN("; ",TRUE,Hindamistabel!K55:K59)</f>
        <v>KKK</v>
      </c>
      <c r="G15" s="161" t="str">
        <f>_xlfn.TEXTJOIN("; ",TRUE,Hindamistabel!L55:L59)</f>
        <v>Liikide ja elupaigatüüpide kaitse-eesmärgid on seatud loodusala põhiselt või grupeeritult mitme siseriikliku ala peale kokku, mõnel juhul veidi täpsemalt viidates hoiualale.</v>
      </c>
    </row>
    <row r="16" spans="1:7" ht="78.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",TRUE,Hindamistabel!K60:K63)</f>
        <v>KKK</v>
      </c>
      <c r="G16" s="161" t="str">
        <f>_xlfn.TEXTJOIN("; ",TRUE,Hindamistabel!L60:L63)</f>
        <v>Liikide ja elupaigatüüpide kaitse-eesmärgid on seatud loodusala põhiselt või grupeeritult mitme siseriikliku ala peale kokku, mõnel juhul veidi täpsemalt viidates hoiualale.</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KKK, MaRu kaardirakendused</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kaitseväärtused)",IF(Hindamistabel!J68=TRUE,"Ei",IF(Hindamistabel!J69=TRUE,"Jah","")))</f>
        <v>Ei</v>
      </c>
      <c r="F18" s="160" t="str">
        <f>_xlfn.TEXTJOIN("; ",TRUE,Hindamistabel!K67:K69)</f>
        <v>KKK</v>
      </c>
      <c r="G18" s="161" t="str">
        <f>_xlfn.TEXTJOIN("; ",TRUE,Hindamistabel!L67:L69)</f>
        <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",TRUE,Hindamistabel!K72:K75)</f>
        <v>KKK</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",TRUE,Hindamistabel!K76:K79)</f>
        <v>KKK</v>
      </c>
      <c r="G21" s="161" t="str">
        <f>_xlfn.TEXTJOIN("; ",TRUE,Hindamistabel!L76:L79)</f>
        <v>Kraavide sulgemine hoiualaga piirnevatel kaitstavatel aladel.</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eksperthinnang</v>
      </c>
      <c r="G23" s="157" t="str">
        <f>_xlfn.TEXTJOIN("; ",TRUE,Hindamistabel!L84:L85)</f>
        <v>Kaitsekorralduskava on tehtud loodus ja linnuala põhiselt, käsitletud on erinevaid siseriiklike alasid, kuid nende kohta pole eraldi eesmärke seatud, seega on raske hinnata eesmärkide saavutamist ühe siseriikliku ala piires.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Ei - teostatud ja/või planeeritud seire/inventuurid/uuringud ei ole piisavad, et hinnata, kas tegevused olid tulemuslikud/kaitse-eesmärgid on saavutatud</v>
      </c>
      <c r="F24" s="156" t="str">
        <f>_xlfn.TEXTJOIN("; ",TRUE,Hindamistabel!K86:K90)</f>
        <v>KKK, KESE, EELIS, Tableau</v>
      </c>
      <c r="G24" s="157" t="str">
        <f>_xlfn.TEXTJOIN("; ",TRUE,Hindamistabel!L86:L90)</f>
        <v>Seired ja inventuurid ei anna piisavat teavet hinnatava ala kohta, lisaks on kaitsekorralduskava tehtud loodus ja linnuala põhiselt, käsitletud on erinevaid siseriiklike alasid, kuid nende kohta pole eraldi eesmärke seatud, seega on raske hinnata eesmärkide saavutamist ühe siseriikliku ala piires.</v>
      </c>
    </row>
    <row r="25" spans="1:7" ht="105" x14ac:dyDescent="0.4">
      <c r="A25" s="162" t="s">
        <v>236</v>
      </c>
      <c r="B25" s="155" t="s">
        <v>222</v>
      </c>
      <c r="C25" s="155" t="s">
        <v>223</v>
      </c>
      <c r="D25" s="170" t="s">
        <v>431</v>
      </c>
      <c r="E25" s="163" t="str">
        <f>IF(Hindamistabel!J91&lt;&gt;"",Hindamistabel!J91,"")</f>
        <v>Liigiandmeid ei ole kogutud hoiualapõhiselt. Andmete kogumine siseriikliku ala põhiselt.</v>
      </c>
      <c r="F25" s="156" t="str">
        <f>_xlfn.TEXTJOIN("; ",TRUE,Hindamistabel!K91:K91)</f>
        <v>KESE, EELIS, Tableau</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KKK</v>
      </c>
      <c r="G26" s="157" t="str">
        <f>_xlfn.TEXTJOIN("; ",TRUE,Hindamistabel!L92:L95)</f>
        <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v>
      </c>
      <c r="G27" s="157" t="str">
        <f>_xlfn.TEXTJOIN("; ",TRUE,Hindamistabel!L96:L99)</f>
        <v>Protokollid KKK lisades.</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KKK</v>
      </c>
      <c r="G28" s="157" t="str">
        <f>_xlfn.TEXTJOIN("; ",TRUE,Hindamistabel!L100:L103)</f>
        <v>RMK veerežiimi taastamise tegijana.</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",TRUE,Hindamistabel!K104:K106)</f>
        <v>KKK</v>
      </c>
      <c r="G29" s="157" t="str">
        <f>_xlfn.TEXTJOIN("; ",TRUE,Hindamistabel!L104:L106)</f>
        <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meetmetega seotud mõjud</v>
      </c>
      <c r="F30" s="156" t="str">
        <f>_xlfn.TEXTJOIN("; ",TRUE,Hindamistabel!K107:K113)</f>
        <v>KKK</v>
      </c>
      <c r="G30" s="157" t="str">
        <f>_xlfn.TEXTJOIN("; ",TRUE,Hindamistabel!L107:L113)</f>
        <v>KOV tõi välja, et äkki ei peaks hoiuala Harjumaa osal kraave sulgema.</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KKK, EELIS</v>
      </c>
      <c r="G31" s="161" t="str">
        <f>_xlfn.TEXTJOIN("; ",TRUE,Hindamistabel!L114:L118)</f>
        <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60" t="str">
        <f>_xlfn.TEXTJOIN("; ",TRUE,Hindamistabel!K119:K123)</f>
        <v>KKK, ortofoto, KIRKE, RMK kihid</v>
      </c>
      <c r="G32" s="161" t="str">
        <f>_xlfn.TEXTJOIN("; ",TRUE,Hindamistabel!L119:L123)</f>
        <v>Veerežiimi taastamine on ettenähtud hoiuala oasdel tehtud või veel tegemisel.</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 EELIS</v>
      </c>
      <c r="G33" s="161" t="str">
        <f>_xlfn.TEXTJOIN("; ",TRUE,Hindamistabel!L124:L128)</f>
        <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Üle poole (50-90%) planeeritud meetmetest on rakendatud.</v>
      </c>
      <c r="F35" s="160" t="str">
        <f>_xlfn.TEXTJOIN("; ",TRUE,Hindamistabel!K134:K138)</f>
        <v xml:space="preserve">KKK;  </v>
      </c>
      <c r="G35" s="161" t="str">
        <f>_xlfn.TEXTJOIN("; ",TRUE,Hindamistabel!L134:L138)</f>
        <v>Tähiste likvideerimine on tehtud, uute tähiste paigaldamine tegemata.</v>
      </c>
    </row>
    <row r="36" spans="1:7" ht="78.75" x14ac:dyDescent="0.4">
      <c r="A36" s="158" t="s">
        <v>302</v>
      </c>
      <c r="B36" s="159" t="s">
        <v>273</v>
      </c>
      <c r="C36" s="159" t="s">
        <v>196</v>
      </c>
      <c r="D36" s="171" t="s">
        <v>303</v>
      </c>
      <c r="E36" s="164" t="str">
        <f>IF(Hindamistabel!J139&lt;&gt;"",Hindamistabel!J139,"")</f>
        <v>Tegemata on tähiste paigaldamine, käsitiivaliste inventuur, KKK vahehindamine, KKK uuendamine, KE uuendamine.</v>
      </c>
      <c r="F36" s="160" t="str">
        <f>_xlfn.TEXTJOIN("; ",TRUE,Hindamistabel!K139:K139)</f>
        <v>KKK, KIRKE, külastustaristu virtuaalkontor</v>
      </c>
      <c r="G36" s="161" t="str">
        <f>_xlfn.TEXTJOIN("; ",TRUE,Hindamistabel!L139:L139)</f>
        <v/>
      </c>
    </row>
    <row r="37" spans="1:7" ht="5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KKK, KESE, EELIS</v>
      </c>
      <c r="G37" s="161" t="str">
        <f>_xlfn.TEXTJOIN("; ",TRUE,Hindamistabel!L140:L144)</f>
        <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KKK, KIRKE</v>
      </c>
      <c r="G38" s="161" t="str">
        <f>_xlfn.TEXTJOIN("; ",TRUE,Hindamistabel!L145:L149)</f>
        <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KKK, külastustaristu virtuaalkontor</v>
      </c>
      <c r="G39" s="161" t="str">
        <f>_xlfn.TEXTJOIN("; ",TRUE,Hindamistabel!L150:L154)</f>
        <v/>
      </c>
    </row>
    <row r="40" spans="1:7" ht="105" x14ac:dyDescent="0.4">
      <c r="A40" s="158" t="s">
        <v>315</v>
      </c>
      <c r="B40" s="159" t="s">
        <v>273</v>
      </c>
      <c r="C40" s="159" t="s">
        <v>196</v>
      </c>
      <c r="D40" s="171" t="s">
        <v>316</v>
      </c>
      <c r="E40" s="164" t="str">
        <f>IF(Hindamistabel!J155&lt;&gt;"",Hindamistabel!J155,"")</f>
        <v>Elupaigatüüpide inventuur</v>
      </c>
      <c r="F40" s="160" t="str">
        <f>_xlfn.TEXTJOIN("; ",TRUE,Hindamistabel!K155:K155)</f>
        <v>KKK, KIRKE, EELIS</v>
      </c>
      <c r="G40" s="161" t="str">
        <f>_xlfn.TEXTJOIN("; ",TRUE,Hindamistabel!L155:L155)</f>
        <v/>
      </c>
    </row>
    <row r="41" spans="1:7" ht="5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",TRUE,Hindamistabel!K156:K160)</f>
        <v>KKK, EELIS, KESE</v>
      </c>
      <c r="G41" s="161" t="str">
        <f>_xlfn.TEXTJOIN("; ",TRUE,Hindamistabel!L156:L160)</f>
        <v>Kuna paljude liikide kohta andmed puuduvad ja kaitse-eesmärgid ei ole selgelt seatud on raske hinnata.</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tiigilendlane, kaljukotkas, väikepistrik, teder, väikekoovitaja, must-toonekurg</v>
      </c>
      <c r="F43" s="160" t="str">
        <f>IF(Hindamistabel!K162&lt;&gt;"",Hindamistabel!K162,"")</f>
        <v>KKK, EELIS, KESE</v>
      </c>
      <c r="G43" s="161" t="str">
        <f>IF(Hindamistabel!L162&lt;&gt;"",Hindamistabel!L162,"")</f>
        <v/>
      </c>
    </row>
    <row r="44" spans="1:7" ht="183.75" x14ac:dyDescent="0.4">
      <c r="A44" s="158" t="s">
        <v>329</v>
      </c>
      <c r="B44" s="159" t="s">
        <v>273</v>
      </c>
      <c r="C44" s="159" t="s">
        <v>318</v>
      </c>
      <c r="D44" s="171" t="s">
        <v>435</v>
      </c>
      <c r="E44" s="164" t="str">
        <f>IF(Hindamistabel!J163&lt;&gt;"",Hindamistabel!J163,"")</f>
        <v>Puudulikud andmed</v>
      </c>
      <c r="F44" s="160" t="str">
        <f>IF(Hindamistabel!K163&lt;&gt;"",Hindamistabel!K163,"")</f>
        <v>KKK, EELIS, KESE</v>
      </c>
      <c r="G44" s="161" t="str">
        <f>IF(Hindamistabel!L163&lt;&gt;"",Hindamistabel!L163,"")</f>
        <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KKK, Tableau, EELIS</v>
      </c>
      <c r="G45" s="161" t="str">
        <f>_xlfn.TEXTJOIN("; ",TRUE,Hindamistabel!L164:L168)</f>
        <v>Kuna KKK-s ei ole selgeid eesmärke välja toodud, võrdlesin 2012. a Natura kihiga. Kuna andmeid on täpsustatud, siis elupaigatüüpide pindalade vähenemine ei ole reealne, vaid on ümber hinnatud teisteks tüüpideks.</v>
      </c>
    </row>
    <row r="46" spans="1:7" ht="78.75" x14ac:dyDescent="0.4">
      <c r="A46" s="158" t="s">
        <v>336</v>
      </c>
      <c r="B46" s="159" t="s">
        <v>273</v>
      </c>
      <c r="C46" s="159" t="s">
        <v>318</v>
      </c>
      <c r="D46" s="171" t="s">
        <v>436</v>
      </c>
      <c r="E46" s="164" t="str">
        <f>IF(Hindamistabel!J169&lt;&gt;"",Hindamistabel!J169,"")</f>
        <v>Valitud õiged kaitsekorralduslikud tegevused, looduslikule arengule jätmine ja vajalikes kohtades veerežiimi taastamine.</v>
      </c>
      <c r="F46" s="160" t="str">
        <f>IF(Hindamistabel!K169&lt;&gt;"",Hindamistabel!K169,"")</f>
        <v>hindaja arvamus</v>
      </c>
      <c r="G46" s="161" t="str">
        <f>IF(Hindamistabel!L169&lt;&gt;"",Hindamistabel!L169,"")</f>
        <v/>
      </c>
    </row>
    <row r="47" spans="1:7" ht="78.75" x14ac:dyDescent="0.4">
      <c r="A47" s="158" t="s">
        <v>338</v>
      </c>
      <c r="B47" s="159" t="s">
        <v>273</v>
      </c>
      <c r="C47" s="159" t="s">
        <v>318</v>
      </c>
      <c r="D47" s="171" t="s">
        <v>437</v>
      </c>
      <c r="E47" s="164" t="str">
        <f>IF(Hindamistabel!J170&lt;&gt;"",Hindamistabel!J170,"")</f>
        <v>Ei ole halvenenud</v>
      </c>
      <c r="F47" s="160" t="str">
        <f>IF(Hindamistabel!K170&lt;&gt;"",Hindamistabel!K170,"")</f>
        <v>KKK, Tableau, EELIS</v>
      </c>
      <c r="G47" s="161" t="str">
        <f>IF(Hindamistabel!L170&lt;&gt;"",Hindamistabel!L170,"")</f>
        <v/>
      </c>
    </row>
    <row r="48" spans="1:7" ht="174" customHeight="1" x14ac:dyDescent="0.4">
      <c r="A48" s="158" t="s">
        <v>341</v>
      </c>
      <c r="B48" s="159" t="s">
        <v>273</v>
      </c>
      <c r="C48" s="159" t="s">
        <v>318</v>
      </c>
      <c r="D48" s="171" t="s">
        <v>438</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7,54</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88,5</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",TRUE,Hindamistabel!K180:K182)</f>
        <v>OKAS, VMP</v>
      </c>
      <c r="G51" s="161" t="str">
        <f>_xlfn.TEXTJOIN("; ",TRUE,Hindamistabel!L180:L182)</f>
        <v>Kontrollid olid seotud röövpüügiga ja jahiga, kuid rikkumisi ei tuvastatud. Kaitsekorraga seotud kontrolle ei olnud kirjas.</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",TRUE,Hindamistabel!K186:K190)</f>
        <v>KIRKE</v>
      </c>
      <c r="G53" s="161" t="str">
        <f>_xlfn.TEXTJOIN("; ",TRUE,Hindamistabel!L186:L190)</f>
        <v>Leidisoo LKA laiendus on töös, LKA koosseisu lisatakse Suursoo-Leidissoo hoiuala Läänemaa põhjapoolne lahustükk.</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KKK, KE, EELIS</v>
      </c>
      <c r="G55" s="161" t="str">
        <f>_xlfn.TEXTJOIN("; ",TRUE,Hindamistabel!L192:L196)</f>
        <v/>
      </c>
    </row>
    <row r="56" spans="1:7" ht="105" x14ac:dyDescent="0.4">
      <c r="A56" s="158" t="s">
        <v>405</v>
      </c>
      <c r="B56" s="159" t="s">
        <v>273</v>
      </c>
      <c r="C56" s="159" t="s">
        <v>318</v>
      </c>
      <c r="D56" s="171" t="s">
        <v>440</v>
      </c>
      <c r="E56" s="164" t="str">
        <f>IF(Hindamistabel!J197&lt;&gt;"",Hindamistabel!J197,"")</f>
        <v>Kui jääb hoiuala kaitsekord, siis lisada kõik alal leiduvad elupaigatüübid kaitse-eesmärgiks. Liikide osas hinnata, kas must-toonekurg, kaljukotkas ja väikepistrik jätta hoiuala eesmärgiks, kuna nende liikide esinemine alal ei ole registreeritud. Kui liidetakse ala kaitsealadega, siis ei pea eesmärgist ära võtma.</v>
      </c>
      <c r="F56" s="160" t="str">
        <f>IF(Hindamistabel!K197&lt;&gt;"",Hindamistabel!K197,"")</f>
        <v>EELIS, KKK, eksperthinnang</v>
      </c>
      <c r="G56" s="161" t="str">
        <f>IF(Hindamistabel!L197&lt;&gt;"",Hindamistabel!L197,"")</f>
        <v/>
      </c>
    </row>
    <row r="57" spans="1:7" ht="103.5" customHeight="1" x14ac:dyDescent="0.4">
      <c r="A57" s="165">
        <v>20</v>
      </c>
      <c r="B57" s="166" t="s">
        <v>55</v>
      </c>
      <c r="C57" s="166" t="s">
        <v>55</v>
      </c>
      <c r="D57" s="173" t="s">
        <v>372</v>
      </c>
      <c r="E57" s="168" t="str">
        <f>IF(Hindamistabel!J198&lt;&gt;"",Hindamistabel!J198,"")</f>
        <v>Tulemuslikkuse hindamise jaoks on oluline, et loodusalapõhistes kavades oleks välja toodud ka eraldi siseriiklike alade kohta kaitse-eesmärgid.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2025-12-10T11:47:11Z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