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Risto\OneDrive\1. Kalapääsud\Sae\1. Teostamine\VMT\"/>
    </mc:Choice>
  </mc:AlternateContent>
  <bookViews>
    <workbookView xWindow="0" yWindow="0" windowWidth="20490" windowHeight="7755" tabRatio="597"/>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52511"/>
</workbook>
</file>

<file path=xl/calcChain.xml><?xml version="1.0" encoding="utf-8"?>
<calcChain xmlns="http://schemas.openxmlformats.org/spreadsheetml/2006/main">
  <c r="F16" i="13" l="1"/>
  <c r="C10" i="14" s="1"/>
  <c r="F12" i="13"/>
  <c r="F13" i="13"/>
  <c r="C16" i="13" l="1"/>
  <c r="E11" i="14" l="1"/>
  <c r="D11" i="14"/>
  <c r="C11" i="14"/>
  <c r="B11" i="14"/>
  <c r="H16" i="13"/>
  <c r="G16" i="13"/>
  <c r="E16" i="13"/>
  <c r="D16" i="13"/>
</calcChain>
</file>

<file path=xl/sharedStrings.xml><?xml version="1.0" encoding="utf-8"?>
<sst xmlns="http://schemas.openxmlformats.org/spreadsheetml/2006/main" count="185" uniqueCount="168">
  <si>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</si>
  <si>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</si>
  <si>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</si>
  <si>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</si>
  <si>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</si>
  <si>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</si>
  <si>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</si>
  <si>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</si>
  <si>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</si>
  <si>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</si>
  <si>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</si>
  <si>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</si>
  <si>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</si>
  <si>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</si>
  <si>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</si>
  <si>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</si>
  <si>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</si>
  <si>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</si>
  <si>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</si>
  <si>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</si>
  <si>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</si>
  <si>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</si>
  <si>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</si>
  <si>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</si>
  <si>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</si>
  <si>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</si>
  <si>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</si>
  <si>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</si>
  <si>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</si>
  <si>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</si>
  <si>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</si>
  <si>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</si>
  <si>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</si>
  <si>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</si>
  <si>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</si>
  <si>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</si>
  <si>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</si>
  <si>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</si>
  <si>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</si>
  <si>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</si>
  <si>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</si>
  <si>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</si>
  <si>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</si>
  <si>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</si>
  <si>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</si>
  <si>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</si>
  <si>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</si>
  <si>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</si>
  <si>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</si>
  <si>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</si>
  <si>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</si>
  <si>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</si>
  <si>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</si>
  <si>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</si>
  <si>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</si>
  <si>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</si>
  <si>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</si>
  <si>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</si>
  <si>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</si>
  <si>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</si>
  <si>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</si>
  <si>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</si>
  <si>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</si>
  <si>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</si>
  <si>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</si>
  <si>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</si>
  <si>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</si>
  <si>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</si>
  <si>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</si>
  <si>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</si>
  <si>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</si>
  <si>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</si>
  <si>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</si>
  <si>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</si>
  <si>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regionaalarengut edendava mõjuga </t>
  </si>
  <si>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</si>
  <si>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</si>
  <si>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</si>
  <si>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</si>
  <si>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</si>
  <si>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</si>
  <si>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</si>
  <si>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</si>
  <si>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</si>
  <si>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</si>
  <si>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</si>
  <si>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</si>
  <si>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</si>
  <si>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</si>
  <si>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</si>
  <si>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</si>
  <si>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</si>
  <si>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</si>
  <si>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Sae kalapääsu rajamine</t>
  </si>
  <si>
    <t>2.1.1001.14-0087</t>
  </si>
  <si>
    <t>MTÜ Võsu Kalapääsud</t>
  </si>
  <si>
    <t>Risto Oitmaa, juhatuse liige</t>
  </si>
  <si>
    <t>Asula 3, 11312 Tallinn</t>
  </si>
  <si>
    <t>527 6600, risto.oitmaa@gmail.com</t>
  </si>
  <si>
    <t>19.12.2014 - 31.12.2015</t>
  </si>
  <si>
    <t>X</t>
  </si>
  <si>
    <t>projekti ettevalmistus</t>
  </si>
  <si>
    <t>Hange - projektijuhtimisteenus</t>
  </si>
  <si>
    <t>Ühishange - projekteerimine ja ehitus</t>
  </si>
  <si>
    <t>Projekteerimistööd</t>
  </si>
  <si>
    <t>Hange - omanikujärelevalve</t>
  </si>
  <si>
    <t>Ehitustööde ja omanikujärelevalve teostamine</t>
  </si>
  <si>
    <t>Kasutusjuhendite ja -lubade vormistamine</t>
  </si>
  <si>
    <t>1.07.2014 - 10.07.2014</t>
  </si>
  <si>
    <t>10.07.2014 - 30.08.2014</t>
  </si>
  <si>
    <t>15.12.2014 - 01.01.2015</t>
  </si>
  <si>
    <t>01.01.2015 - 01.02.2015</t>
  </si>
  <si>
    <t>01.02.2015 - 01.05.2015</t>
  </si>
  <si>
    <t>01.05.2015 - 01.06.2015</t>
  </si>
  <si>
    <t>01.07.2015 - 30.11.2015</t>
  </si>
  <si>
    <t>01.07.2015 - 31.12.2015</t>
  </si>
  <si>
    <t>Hange - eelprojekt, eelhinnang, sh ekspertarvamus</t>
  </si>
  <si>
    <t>19.12.2014 - 01.03.15</t>
  </si>
  <si>
    <t>10.03.2015 - 24.03.2015</t>
  </si>
  <si>
    <t>24.03.15 - 12.05.15</t>
  </si>
  <si>
    <t>12.05.15 - 20.07.15</t>
  </si>
  <si>
    <t>09.09.15 - 16.11.15</t>
  </si>
  <si>
    <t xml:space="preserve">1. Projektijuhtimise hanget ei toimunud. Palgati projektijuht. 2.) Ühishanget polnud võimalik varem planeeritud ajal teostada, sest taotluse rahuldamise otsus tehti 19.12.2014. 3.) Seoses hilisema hankega muutus ka projekteerimistööde teostamise aeg. 4.) järelevalve hankedokumentide vormistamine võttis oodatust kauem aega. Abinõusid ei olnud vaja rakendada 5.) Ehitustöödega polnud võimalik varem alustada, sest vee erikasutusluba saadi 09.09.15. Vee erikasutusloa viibimine ei olnud Töövõtjast sõltuv. Tööde hilisemast teostamisest teavitati Keskkonnaametit ja KIK-i. Töövõtja taotles lepingu tähtaja pikendamist, mille Tellija heaks kiitis. Samuti andis Keskkonnaamet kooskõlastuse tööde hilisemaks teostamiseks. </t>
  </si>
  <si>
    <t>01.09.2015 nr 1-25/237</t>
  </si>
  <si>
    <t>Abikõlbuliku kulu muutmine seoses kulude vähenemisega.</t>
  </si>
  <si>
    <t>Omanikujärelevalve</t>
  </si>
  <si>
    <t>Omanikujärelevalve töövõtuleping, nr 1507203</t>
  </si>
  <si>
    <t>Wesico Project OÜ</t>
  </si>
  <si>
    <t>Sweco EST OÜ</t>
  </si>
  <si>
    <t>Eelprojekt</t>
  </si>
  <si>
    <t>Maves AS</t>
  </si>
  <si>
    <t>Projekteerimispüroo Maa ja Vesi AS</t>
  </si>
  <si>
    <t>Eelhinnang, sh ekspertarvamus</t>
  </si>
  <si>
    <t>Hinnapakkumine 23.08.13</t>
  </si>
  <si>
    <t>Hinnapakkumine 26.08.13</t>
  </si>
  <si>
    <t>Risto Oitmaa</t>
  </si>
  <si>
    <t>x</t>
  </si>
  <si>
    <t>Projektijuhtimine</t>
  </si>
  <si>
    <t>Personalikulu</t>
  </si>
  <si>
    <t>150301-1</t>
  </si>
  <si>
    <t>Ehitus ja projekteerimine, sh</t>
  </si>
  <si>
    <t>Projekteerimine</t>
  </si>
  <si>
    <t>Kalapääsu rajamine</t>
  </si>
  <si>
    <t>Uute kudealade rajamine</t>
  </si>
  <si>
    <t>Puuduvad</t>
  </si>
  <si>
    <t>Rajatavate kalapääsude arv</t>
  </si>
  <si>
    <t>1 tk</t>
  </si>
  <si>
    <t>Rajatavate kudealade pindala</t>
  </si>
  <si>
    <t>415 m2</t>
  </si>
  <si>
    <t>Sae paisule kalapääsu  ja kudemisalade rajamine</t>
  </si>
  <si>
    <t>Paraneb Võsu jõe ökoloogiline seisund</t>
  </si>
  <si>
    <t>Võsu jõe ökoloogiline seisund on parandatud</t>
  </si>
  <si>
    <t>Kõik taotluses toodud väljundid on tänaseks saavutatud. Projekti tulemuseks pidi olema Sae paisule kalapääsu rajamine, mis oleks eelduseks Võsu jõe ökoloogilise seisundi paranemisele. Tänaseks on eelnimetatud kalapääs rajatud ja kalastikuekspert on andnud kalapääsu teostusele ja toimimisele positiivse hinnangu, vt Ökokonsult OÜ töö "Võsu jõel asuva Sae paisu kalapääsu ehituslik teostus 
Ekspertarvamus".</t>
  </si>
  <si>
    <t>Projekti eesmärk on saavutatud. Sae paisul on kalade rändtingimused tagatud ja jõe ökoloogilist seisundit on parandatud, vt Ökokonsult OÜ töö "Võsu jõel asuva Sae paisu kalapääsu ehituslik teostus 
Ekspertarvamus".</t>
  </si>
  <si>
    <t>( X  ) keskkonnahoidu toetav</t>
  </si>
  <si>
    <t>Parandatud Võsu jõe ökoloogiline seisund</t>
  </si>
  <si>
    <t>(  X  ) projekt ei mõjuta ebavõrdsust/võrdseid võimalusi ehk sellel on neutraalne mõju</t>
  </si>
  <si>
    <t>(  X  ) neutraalne</t>
  </si>
  <si>
    <t>(   X  ) neutraalne</t>
  </si>
  <si>
    <t xml:space="preserve">Paigaldatud ehitusaegne plakat ja tänutahvel, lisatud foto. Projektidel on viidatud struktuuritoetustele. </t>
  </si>
  <si>
    <t>Võsu jõel paikneva Sae paisu avamine kalade liikumiseks parandas Võsu jõe ökoloogiline seisund. Rändetee avamine parandas kalastiku seisundit Metsa paisust kuni Laviku paisuni.  Projekt on kooskõlas Ida-Eesti vesikonna veemajanduskavaga.</t>
  </si>
  <si>
    <t>Saadetud</t>
  </si>
  <si>
    <t>Juhatuse liige</t>
  </si>
  <si>
    <t>Eelprojekt. Lepingut ei sõlmitud</t>
  </si>
  <si>
    <t>Eelhinnang, sh ekspertarvamus. Lepingut ei sõlmitud</t>
  </si>
  <si>
    <t>Tööleping nr 150301-1</t>
  </si>
  <si>
    <t>Projekteerimis-ehitustöövõtuleping nr 240315</t>
  </si>
  <si>
    <t xml:space="preserve">Projekteerimis-ehitustöövõtulepingus jäis kasutamata tellija reserv 5% lepingu mahust.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</si>
</sst>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m\.yyyy;@"/>
    <numFmt numFmtId="165" formatCode="[$-F800]dddd\,\ mmmm\ dd\,\ yyyy"/>
  </numFmts>
  <fonts count="36"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sz val="10"/>
      <name val="Times New Roman"/>
      <family val="1"/>
      <charset val="186"/>
    </font>
    <font>
      <i/>
      <sz val="10"/>
      <color theme="1"/>
      <name val="Times New Roman"/>
      <family val="1"/>
      <charset val="186"/>
    </font>
    <font>
      <i/>
      <u/>
      <sz val="10"/>
      <color theme="10"/>
      <name val="Times New Roman"/>
      <family val="1"/>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cellStyleXfs>
  <cellXfs count="175">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8" fillId="0" borderId="1" xfId="0" applyFont="1" applyBorder="1" applyAlignment="1">
      <alignment horizontal="left" vertical="top"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8" fillId="0" borderId="0" xfId="0" applyFont="1"/>
    <xf numFmtId="0"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0" fontId="8" fillId="0" borderId="1" xfId="0" applyFont="1" applyBorder="1" applyAlignment="1">
      <alignment horizontal="center" wrapText="1"/>
    </xf>
    <xf numFmtId="0" fontId="8" fillId="0" borderId="1" xfId="0" quotePrefix="1" applyFont="1" applyBorder="1" applyAlignment="1">
      <alignment horizontal="left" vertical="top" wrapText="1"/>
    </xf>
    <xf numFmtId="164" fontId="4" fillId="0" borderId="1" xfId="0" applyNumberFormat="1" applyFont="1" applyBorder="1" applyAlignment="1">
      <alignment horizontal="left" vertical="top" wrapText="1"/>
    </xf>
    <xf numFmtId="0" fontId="4" fillId="0" borderId="7" xfId="0" applyFont="1" applyBorder="1" applyAlignment="1">
      <alignment horizontal="left" vertical="top" wrapText="1"/>
    </xf>
    <xf numFmtId="0" fontId="12" fillId="0" borderId="1" xfId="0" applyNumberFormat="1" applyFont="1" applyBorder="1" applyAlignment="1">
      <alignment wrapText="1"/>
    </xf>
    <xf numFmtId="14" fontId="12" fillId="0" borderId="1" xfId="0" applyNumberFormat="1" applyFont="1" applyBorder="1" applyAlignment="1">
      <alignment wrapText="1"/>
    </xf>
    <xf numFmtId="0" fontId="12" fillId="0" borderId="3" xfId="0" applyNumberFormat="1" applyFont="1" applyBorder="1" applyAlignment="1">
      <alignment wrapText="1"/>
    </xf>
    <xf numFmtId="0" fontId="12" fillId="0" borderId="1" xfId="0" applyFont="1" applyBorder="1" applyAlignment="1">
      <alignment horizontal="left" vertical="top" wrapText="1"/>
    </xf>
    <xf numFmtId="14" fontId="33" fillId="0" borderId="4" xfId="0" applyNumberFormat="1" applyFont="1" applyBorder="1" applyAlignment="1">
      <alignment horizontal="center" vertical="center" wrapText="1"/>
    </xf>
    <xf numFmtId="14" fontId="33" fillId="0" borderId="1" xfId="0" applyNumberFormat="1" applyFont="1" applyBorder="1" applyAlignment="1">
      <alignment horizontal="center" vertical="center" wrapText="1"/>
    </xf>
    <xf numFmtId="0" fontId="34" fillId="0" borderId="1" xfId="0" applyFont="1" applyBorder="1" applyAlignment="1">
      <alignment horizontal="left" vertical="top" wrapText="1" indent="1"/>
    </xf>
    <xf numFmtId="2" fontId="34" fillId="0" borderId="1" xfId="0" applyNumberFormat="1" applyFont="1" applyBorder="1" applyAlignment="1">
      <alignment horizontal="left" vertical="top" wrapText="1" indent="1"/>
    </xf>
    <xf numFmtId="0" fontId="34" fillId="0" borderId="1" xfId="0" applyFont="1" applyBorder="1" applyAlignment="1">
      <alignment horizontal="left" indent="1"/>
    </xf>
    <xf numFmtId="2" fontId="34" fillId="0" borderId="1" xfId="0" applyNumberFormat="1" applyFont="1" applyBorder="1" applyAlignment="1">
      <alignment horizontal="left" indent="1"/>
    </xf>
    <xf numFmtId="0" fontId="35" fillId="0" borderId="1" xfId="1" applyFont="1" applyBorder="1" applyAlignment="1" applyProtection="1">
      <alignment horizontal="left" indent="1"/>
    </xf>
    <xf numFmtId="2" fontId="31" fillId="0" borderId="1" xfId="0" applyNumberFormat="1" applyFont="1" applyBorder="1" applyAlignment="1">
      <alignment horizontal="left"/>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4" fillId="6" borderId="1" xfId="0" applyFont="1" applyFill="1" applyBorder="1" applyAlignment="1" applyProtection="1">
      <alignment vertical="top" wrapText="1"/>
      <protection hidden="1"/>
    </xf>
    <xf numFmtId="3" fontId="4" fillId="6" borderId="1" xfId="0" applyNumberFormat="1" applyFont="1" applyFill="1" applyBorder="1" applyAlignment="1" applyProtection="1">
      <alignment vertical="top" wrapText="1"/>
      <protection hidden="1"/>
    </xf>
    <xf numFmtId="0" fontId="3" fillId="4" borderId="1" xfId="0" applyFont="1" applyFill="1" applyBorder="1" applyAlignment="1" applyProtection="1">
      <alignment vertical="top" wrapText="1"/>
      <protection hidden="1"/>
    </xf>
    <xf numFmtId="2" fontId="3" fillId="0" borderId="1" xfId="0" applyNumberFormat="1" applyFont="1" applyFill="1" applyBorder="1" applyAlignment="1" applyProtection="1">
      <alignment vertical="top" wrapText="1"/>
      <protection hidden="1"/>
    </xf>
    <xf numFmtId="14" fontId="4" fillId="0" borderId="3" xfId="0" applyNumberFormat="1"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2" fontId="4" fillId="2" borderId="3" xfId="0" applyNumberFormat="1" applyFont="1" applyFill="1" applyBorder="1" applyAlignment="1" applyProtection="1">
      <alignment vertical="top" wrapText="1"/>
      <protection hidden="1"/>
    </xf>
    <xf numFmtId="2" fontId="4" fillId="2" borderId="7" xfId="0" applyNumberFormat="1"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49" fontId="2" fillId="2" borderId="0" xfId="0" applyNumberFormat="1" applyFont="1" applyFill="1" applyBorder="1" applyAlignment="1" applyProtection="1">
      <alignment horizontal="center" wrapText="1"/>
      <protection hidden="1"/>
    </xf>
    <xf numFmtId="0" fontId="0" fillId="0" borderId="0" xfId="0" applyBorder="1"/>
    <xf numFmtId="0" fontId="0" fillId="0" borderId="3" xfId="0"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6" borderId="1" xfId="0" applyFont="1" applyFill="1" applyBorder="1" applyAlignment="1" applyProtection="1">
      <alignment horizontal="left" vertical="top" wrapText="1"/>
      <protection hidden="1"/>
    </xf>
    <xf numFmtId="0" fontId="18"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12" fillId="0" borderId="3" xfId="0" applyFont="1"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3" xfId="0" applyFont="1" applyFill="1" applyBorder="1" applyAlignment="1" applyProtection="1">
      <alignment horizontal="center" vertical="top" wrapText="1"/>
      <protection hidden="1"/>
    </xf>
    <xf numFmtId="0" fontId="4" fillId="0" borderId="4" xfId="0" applyFont="1" applyFill="1" applyBorder="1" applyAlignment="1" applyProtection="1">
      <alignment horizontal="center" vertical="top" wrapText="1"/>
      <protection hidden="1"/>
    </xf>
    <xf numFmtId="0" fontId="4" fillId="0" borderId="7" xfId="0" applyFont="1" applyFill="1" applyBorder="1" applyAlignment="1" applyProtection="1">
      <alignment horizontal="center" vertical="top" wrapText="1"/>
      <protection hidden="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4" fillId="0" borderId="1" xfId="0" applyFont="1" applyFill="1" applyBorder="1" applyAlignment="1" applyProtection="1">
      <alignment horizontal="left" vertical="top"/>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8" fillId="0" borderId="5" xfId="0" applyFont="1" applyBorder="1" applyAlignment="1">
      <alignment horizontal="left" vertical="top"/>
    </xf>
    <xf numFmtId="0" fontId="12" fillId="0" borderId="17" xfId="0" applyFont="1" applyBorder="1" applyAlignment="1">
      <alignment horizontal="left" vertical="top" wrapText="1"/>
    </xf>
    <xf numFmtId="0" fontId="0" fillId="0" borderId="18" xfId="0" applyBorder="1" applyAlignment="1">
      <alignment horizontal="left" vertical="top"/>
    </xf>
    <xf numFmtId="0" fontId="0" fillId="0" borderId="19" xfId="0" applyBorder="1" applyAlignment="1">
      <alignment horizontal="left" vertical="top"/>
    </xf>
    <xf numFmtId="0" fontId="0" fillId="0" borderId="4" xfId="0" applyBorder="1" applyAlignment="1">
      <alignment horizontal="left" vertical="top"/>
    </xf>
    <xf numFmtId="0" fontId="0" fillId="0" borderId="7" xfId="0" applyBorder="1" applyAlignment="1">
      <alignment horizontal="left" vertical="top"/>
    </xf>
    <xf numFmtId="0" fontId="8" fillId="0" borderId="3" xfId="0" applyFont="1" applyBorder="1" applyAlignment="1">
      <alignment horizontal="left" vertical="top" wrapText="1"/>
    </xf>
    <xf numFmtId="0" fontId="8" fillId="0" borderId="5" xfId="0" applyFont="1" applyBorder="1" applyAlignment="1">
      <alignment horizontal="left" vertical="top" wrapText="1"/>
    </xf>
    <xf numFmtId="0" fontId="32" fillId="0" borderId="1" xfId="0" applyFont="1" applyBorder="1" applyAlignment="1">
      <alignment vertical="top" wrapText="1"/>
    </xf>
    <xf numFmtId="0" fontId="14" fillId="0" borderId="1" xfId="0" applyFont="1" applyBorder="1" applyAlignment="1">
      <alignment vertical="top" wrapText="1"/>
    </xf>
    <xf numFmtId="0" fontId="8"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Font="1" applyFill="1" applyBorder="1" applyAlignment="1" applyProtection="1">
      <alignment horizontal="left" vertical="top" wrapText="1"/>
      <protection hidden="1"/>
    </xf>
    <xf numFmtId="0" fontId="9" fillId="0" borderId="1" xfId="0" applyFont="1" applyBorder="1" applyAlignment="1">
      <alignment wrapText="1"/>
    </xf>
    <xf numFmtId="164" fontId="9" fillId="0" borderId="3" xfId="0" applyNumberFormat="1" applyFont="1" applyBorder="1" applyAlignment="1">
      <alignment horizontal="left" wrapText="1"/>
    </xf>
    <xf numFmtId="164" fontId="9" fillId="0" borderId="4" xfId="0" applyNumberFormat="1" applyFont="1" applyBorder="1" applyAlignment="1">
      <alignment horizontal="left" wrapText="1"/>
    </xf>
    <xf numFmtId="164" fontId="9" fillId="0" borderId="7" xfId="0" applyNumberFormat="1" applyFont="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xf numFmtId="2" fontId="8" fillId="0" borderId="1" xfId="0" applyNumberFormat="1" applyFont="1" applyBorder="1" applyAlignment="1">
      <alignment horizontal="left" vertical="top" wrapText="1"/>
    </xf>
    <xf numFmtId="165" fontId="9" fillId="0" borderId="1" xfId="0" applyNumberFormat="1" applyFont="1" applyFill="1" applyBorder="1" applyAlignment="1" applyProtection="1">
      <alignment vertical="top"/>
      <protection hidden="1"/>
    </xf>
  </cellXfs>
  <cellStyles count="4">
    <cellStyle name="Hyperlink" xfId="1" builtinId="8"/>
    <cellStyle name="Normal" xfId="0" builtinId="0"/>
    <cellStyle name="Normal 2" xfId="2"/>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abSelected="1" zoomScale="130" zoomScaleNormal="130" workbookViewId="0">
      <selection activeCell="B16" sqref="B16:G16"/>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82"/>
      <c r="B1" s="83"/>
      <c r="C1" s="83"/>
      <c r="D1" s="83"/>
      <c r="E1" s="83"/>
      <c r="F1" s="83"/>
      <c r="G1" s="83"/>
    </row>
    <row r="2" spans="1:16" ht="26.25" customHeight="1" x14ac:dyDescent="0.2">
      <c r="A2" s="88" t="s">
        <v>49</v>
      </c>
      <c r="B2" s="83"/>
      <c r="C2" s="83"/>
      <c r="D2" s="83"/>
      <c r="E2" s="83"/>
      <c r="F2" s="83"/>
      <c r="G2" s="83"/>
    </row>
    <row r="3" spans="1:16" ht="17.25" customHeight="1" x14ac:dyDescent="0.2">
      <c r="A3" s="81" t="s">
        <v>2</v>
      </c>
      <c r="B3" s="81"/>
      <c r="C3" s="81"/>
      <c r="D3" s="81"/>
      <c r="E3" s="81"/>
      <c r="F3" s="81"/>
      <c r="G3" s="81"/>
    </row>
    <row r="4" spans="1:16" ht="15.75" x14ac:dyDescent="0.2">
      <c r="A4" s="33" t="s">
        <v>3</v>
      </c>
      <c r="B4" s="69" t="s">
        <v>93</v>
      </c>
      <c r="C4" s="69"/>
      <c r="D4" s="69"/>
      <c r="E4" s="69"/>
      <c r="F4" s="69"/>
      <c r="G4" s="69"/>
      <c r="H4" s="12"/>
    </row>
    <row r="5" spans="1:16" ht="15.75" x14ac:dyDescent="0.2">
      <c r="A5" s="19" t="s">
        <v>4</v>
      </c>
      <c r="B5" s="69" t="s">
        <v>94</v>
      </c>
      <c r="C5" s="69"/>
      <c r="D5" s="69"/>
      <c r="E5" s="69"/>
      <c r="F5" s="69"/>
      <c r="G5" s="69"/>
      <c r="H5" s="12"/>
    </row>
    <row r="6" spans="1:16" ht="15.75" x14ac:dyDescent="0.2">
      <c r="A6" s="19" t="s">
        <v>5</v>
      </c>
      <c r="B6" s="84" t="s">
        <v>95</v>
      </c>
      <c r="C6" s="85"/>
      <c r="D6" s="85"/>
      <c r="E6" s="85"/>
      <c r="F6" s="85"/>
      <c r="G6" s="86"/>
      <c r="J6" s="8"/>
      <c r="K6" s="8"/>
      <c r="L6" s="8"/>
      <c r="M6" s="8"/>
      <c r="N6" s="8"/>
      <c r="O6" s="8"/>
      <c r="P6" s="8"/>
    </row>
    <row r="7" spans="1:16" ht="15.75" x14ac:dyDescent="0.2">
      <c r="A7" s="19" t="s">
        <v>6</v>
      </c>
      <c r="B7" s="87">
        <v>80360600</v>
      </c>
      <c r="C7" s="87"/>
      <c r="D7" s="87"/>
      <c r="E7" s="87"/>
      <c r="F7" s="87"/>
      <c r="G7" s="87"/>
      <c r="J7" s="8"/>
      <c r="K7" s="8"/>
      <c r="L7" s="8"/>
      <c r="M7" s="8"/>
      <c r="N7" s="8"/>
      <c r="O7" s="8"/>
      <c r="P7" s="8"/>
    </row>
    <row r="8" spans="1:16" ht="31.5" x14ac:dyDescent="0.2">
      <c r="A8" s="19" t="s">
        <v>7</v>
      </c>
      <c r="B8" s="89" t="s">
        <v>96</v>
      </c>
      <c r="C8" s="89"/>
      <c r="D8" s="89"/>
      <c r="E8" s="89"/>
      <c r="F8" s="89"/>
      <c r="G8" s="89"/>
      <c r="J8" s="8"/>
      <c r="K8" s="8"/>
      <c r="L8" s="8"/>
      <c r="M8" s="8"/>
      <c r="N8" s="8"/>
      <c r="O8" s="8"/>
      <c r="P8" s="8"/>
    </row>
    <row r="9" spans="1:16" ht="15.75" x14ac:dyDescent="0.2">
      <c r="A9" s="19" t="s">
        <v>1</v>
      </c>
      <c r="B9" s="69" t="s">
        <v>97</v>
      </c>
      <c r="C9" s="69"/>
      <c r="D9" s="69"/>
      <c r="E9" s="69"/>
      <c r="F9" s="69"/>
      <c r="G9" s="69"/>
      <c r="J9" s="8"/>
      <c r="K9" s="8"/>
      <c r="L9" s="8"/>
      <c r="M9" s="8"/>
      <c r="N9" s="8"/>
      <c r="O9" s="8"/>
      <c r="P9" s="8"/>
    </row>
    <row r="10" spans="1:16" ht="31.5" x14ac:dyDescent="0.2">
      <c r="A10" s="19" t="s">
        <v>8</v>
      </c>
      <c r="B10" s="69" t="s">
        <v>96</v>
      </c>
      <c r="C10" s="69"/>
      <c r="D10" s="69"/>
      <c r="E10" s="69"/>
      <c r="F10" s="69"/>
      <c r="G10" s="69"/>
      <c r="J10" s="8"/>
      <c r="K10" s="8"/>
      <c r="L10" s="8"/>
      <c r="M10" s="8"/>
      <c r="N10" s="8"/>
      <c r="O10" s="8"/>
      <c r="P10" s="8"/>
    </row>
    <row r="11" spans="1:16" ht="31.5" x14ac:dyDescent="0.2">
      <c r="A11" s="19" t="s">
        <v>9</v>
      </c>
      <c r="B11" s="70" t="s">
        <v>98</v>
      </c>
      <c r="C11" s="69"/>
      <c r="D11" s="69"/>
      <c r="E11" s="69"/>
      <c r="F11" s="69"/>
      <c r="G11" s="69"/>
      <c r="J11" s="8"/>
      <c r="K11" s="8"/>
      <c r="L11" s="8"/>
      <c r="M11" s="8"/>
      <c r="N11" s="8"/>
      <c r="O11" s="8"/>
      <c r="P11" s="8"/>
    </row>
    <row r="12" spans="1:16" ht="47.25" customHeight="1" x14ac:dyDescent="0.2">
      <c r="A12" s="19" t="s">
        <v>10</v>
      </c>
      <c r="B12" s="79">
        <v>117146.4</v>
      </c>
      <c r="C12" s="80"/>
      <c r="D12" s="71" t="s">
        <v>11</v>
      </c>
      <c r="E12" s="71"/>
      <c r="F12" s="72">
        <v>69854.100000000006</v>
      </c>
      <c r="G12" s="72"/>
      <c r="J12" s="8"/>
      <c r="K12" s="8"/>
      <c r="L12" s="8"/>
      <c r="M12" s="8"/>
      <c r="N12" s="8"/>
      <c r="O12" s="8"/>
      <c r="P12" s="8"/>
    </row>
    <row r="13" spans="1:16" ht="32.25" customHeight="1" x14ac:dyDescent="0.2">
      <c r="A13" s="19" t="s">
        <v>13</v>
      </c>
      <c r="B13" s="78">
        <v>1</v>
      </c>
      <c r="C13" s="78"/>
      <c r="D13" s="71" t="s">
        <v>12</v>
      </c>
      <c r="E13" s="71"/>
      <c r="F13" s="78" t="s">
        <v>100</v>
      </c>
      <c r="G13" s="78"/>
      <c r="J13" s="8"/>
      <c r="K13" s="8"/>
      <c r="L13" s="8"/>
      <c r="M13" s="8"/>
      <c r="N13" s="8"/>
      <c r="O13" s="8"/>
      <c r="P13" s="8"/>
    </row>
    <row r="14" spans="1:16" ht="45.75" customHeight="1" x14ac:dyDescent="0.2">
      <c r="A14" s="19" t="s">
        <v>14</v>
      </c>
      <c r="B14" s="77" t="s">
        <v>99</v>
      </c>
      <c r="C14" s="77"/>
      <c r="D14" s="71" t="s">
        <v>15</v>
      </c>
      <c r="E14" s="71"/>
      <c r="F14" s="76" t="s">
        <v>100</v>
      </c>
      <c r="G14" s="76"/>
      <c r="J14" s="8"/>
      <c r="K14" s="8"/>
      <c r="L14" s="8"/>
      <c r="M14" s="8"/>
      <c r="N14" s="8"/>
      <c r="O14" s="8"/>
      <c r="P14" s="8"/>
    </row>
    <row r="15" spans="1:16" ht="129" customHeight="1" x14ac:dyDescent="0.2">
      <c r="A15" s="19" t="s">
        <v>50</v>
      </c>
      <c r="B15" s="73">
        <v>42073</v>
      </c>
      <c r="C15" s="74"/>
      <c r="D15" s="74"/>
      <c r="E15" s="74"/>
      <c r="F15" s="74"/>
      <c r="G15" s="75"/>
      <c r="J15" s="8"/>
      <c r="K15" s="8"/>
      <c r="L15" s="8"/>
      <c r="M15" s="8"/>
      <c r="N15" s="8"/>
      <c r="O15" s="8"/>
      <c r="P15" s="8"/>
    </row>
    <row r="16" spans="1:16" ht="33" customHeight="1" x14ac:dyDescent="0.2">
      <c r="A16" s="19" t="s">
        <v>51</v>
      </c>
      <c r="B16" s="174">
        <v>41243</v>
      </c>
      <c r="C16" s="174"/>
      <c r="D16" s="174"/>
      <c r="E16" s="174"/>
      <c r="F16" s="174"/>
      <c r="G16" s="174"/>
    </row>
    <row r="17" spans="1:7" ht="120" hidden="1" customHeight="1" thickBot="1" x14ac:dyDescent="0.25">
      <c r="A17" s="66"/>
      <c r="B17" s="67"/>
      <c r="C17" s="67"/>
      <c r="D17" s="67"/>
      <c r="E17" s="67"/>
      <c r="F17" s="67"/>
      <c r="G17" s="68"/>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G1"/>
    <mergeCell ref="B6:G6"/>
    <mergeCell ref="B7:G7"/>
    <mergeCell ref="A2:G2"/>
    <mergeCell ref="B8:G8"/>
    <mergeCell ref="B9:G9"/>
    <mergeCell ref="B5:G5"/>
    <mergeCell ref="A3:G3"/>
    <mergeCell ref="B4:G4"/>
    <mergeCell ref="B16:G16"/>
    <mergeCell ref="A17:G17"/>
    <mergeCell ref="B10:G10"/>
    <mergeCell ref="B11:G11"/>
    <mergeCell ref="D12:E12"/>
    <mergeCell ref="F12:G12"/>
    <mergeCell ref="B15:G15"/>
    <mergeCell ref="D14:E14"/>
    <mergeCell ref="F14:G14"/>
    <mergeCell ref="B14:C14"/>
    <mergeCell ref="D13:E13"/>
    <mergeCell ref="F13:G13"/>
    <mergeCell ref="B13:C13"/>
    <mergeCell ref="B12:C12"/>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39"/>
  <sheetViews>
    <sheetView showGridLines="0" zoomScaleNormal="100" workbookViewId="0">
      <selection activeCell="A12" sqref="A12:C12"/>
    </sheetView>
  </sheetViews>
  <sheetFormatPr defaultRowHeight="12.75" x14ac:dyDescent="0.2"/>
  <cols>
    <col min="1" max="1" width="23" customWidth="1"/>
    <col min="2" max="2" width="35.28515625" customWidth="1"/>
    <col min="3" max="3" width="34.85546875" customWidth="1"/>
  </cols>
  <sheetData>
    <row r="1" spans="1:3" ht="20.25" customHeight="1" x14ac:dyDescent="0.2">
      <c r="A1" s="90" t="s">
        <v>16</v>
      </c>
      <c r="B1" s="90"/>
      <c r="C1" s="90"/>
    </row>
    <row r="2" spans="1:3" ht="36.75" customHeight="1" x14ac:dyDescent="0.2">
      <c r="A2" s="18" t="s">
        <v>17</v>
      </c>
      <c r="B2" s="18" t="s">
        <v>18</v>
      </c>
      <c r="C2" s="18" t="s">
        <v>19</v>
      </c>
    </row>
    <row r="3" spans="1:3" ht="38.25" x14ac:dyDescent="0.2">
      <c r="A3" s="54" t="s">
        <v>116</v>
      </c>
      <c r="B3" s="55" t="s">
        <v>108</v>
      </c>
      <c r="C3" s="55" t="s">
        <v>108</v>
      </c>
    </row>
    <row r="4" spans="1:3" x14ac:dyDescent="0.2">
      <c r="A4" s="54" t="s">
        <v>101</v>
      </c>
      <c r="B4" s="54" t="s">
        <v>109</v>
      </c>
      <c r="C4" s="54" t="s">
        <v>109</v>
      </c>
    </row>
    <row r="5" spans="1:3" ht="25.5" x14ac:dyDescent="0.2">
      <c r="A5" s="54" t="s">
        <v>102</v>
      </c>
      <c r="B5" s="54" t="s">
        <v>110</v>
      </c>
      <c r="C5" s="57" t="s">
        <v>117</v>
      </c>
    </row>
    <row r="6" spans="1:3" ht="25.5" x14ac:dyDescent="0.2">
      <c r="A6" s="54" t="s">
        <v>103</v>
      </c>
      <c r="B6" s="54" t="s">
        <v>111</v>
      </c>
      <c r="C6" s="57" t="s">
        <v>118</v>
      </c>
    </row>
    <row r="7" spans="1:3" x14ac:dyDescent="0.2">
      <c r="A7" s="54" t="s">
        <v>104</v>
      </c>
      <c r="B7" s="54" t="s">
        <v>112</v>
      </c>
      <c r="C7" s="57" t="s">
        <v>119</v>
      </c>
    </row>
    <row r="8" spans="1:3" ht="25.5" x14ac:dyDescent="0.2">
      <c r="A8" s="54" t="s">
        <v>105</v>
      </c>
      <c r="B8" s="56" t="s">
        <v>113</v>
      </c>
      <c r="C8" s="57" t="s">
        <v>120</v>
      </c>
    </row>
    <row r="9" spans="1:3" ht="38.25" x14ac:dyDescent="0.2">
      <c r="A9" s="54" t="s">
        <v>106</v>
      </c>
      <c r="B9" s="54" t="s">
        <v>114</v>
      </c>
      <c r="C9" s="57" t="s">
        <v>121</v>
      </c>
    </row>
    <row r="10" spans="1:3" ht="25.5" x14ac:dyDescent="0.2">
      <c r="A10" s="54" t="s">
        <v>107</v>
      </c>
      <c r="B10" s="54" t="s">
        <v>115</v>
      </c>
      <c r="C10" s="57" t="s">
        <v>121</v>
      </c>
    </row>
    <row r="11" spans="1:3" s="13" customFormat="1" ht="83.25" customHeight="1" x14ac:dyDescent="0.2">
      <c r="A11" s="91" t="s">
        <v>52</v>
      </c>
      <c r="B11" s="92"/>
      <c r="C11" s="93"/>
    </row>
    <row r="12" spans="1:3" s="13" customFormat="1" ht="141" customHeight="1" x14ac:dyDescent="0.2">
      <c r="A12" s="94" t="s">
        <v>122</v>
      </c>
      <c r="B12" s="95"/>
      <c r="C12" s="96"/>
    </row>
    <row r="13" spans="1:3" s="13" customFormat="1" ht="55.5" customHeight="1" x14ac:dyDescent="0.2"/>
    <row r="14" spans="1:3" s="13" customFormat="1" ht="29.25" customHeight="1" x14ac:dyDescent="0.2"/>
    <row r="15" spans="1:3" s="13" customFormat="1" ht="55.5" customHeight="1" x14ac:dyDescent="0.2"/>
    <row r="16" spans="1:3" s="13" customFormat="1" ht="60.75" customHeight="1" x14ac:dyDescent="0.2"/>
    <row r="17" s="13" customFormat="1" ht="90" customHeight="1" x14ac:dyDescent="0.2"/>
    <row r="18" ht="31.5" customHeight="1" x14ac:dyDescent="0.2"/>
    <row r="19" ht="77.25" customHeight="1" x14ac:dyDescent="0.2"/>
    <row r="20" ht="46.5" customHeight="1" x14ac:dyDescent="0.2"/>
    <row r="21" ht="75.75" customHeight="1" x14ac:dyDescent="0.2"/>
    <row r="22" ht="69" customHeight="1" x14ac:dyDescent="0.2"/>
    <row r="23" ht="78.75" customHeight="1" x14ac:dyDescent="0.2"/>
    <row r="24" ht="46.5" customHeight="1" x14ac:dyDescent="0.2"/>
    <row r="25" ht="46.5" customHeight="1" x14ac:dyDescent="0.2"/>
    <row r="26" ht="25.5" customHeight="1" x14ac:dyDescent="0.2"/>
    <row r="27" ht="24" customHeight="1" x14ac:dyDescent="0.2"/>
    <row r="28" ht="24" customHeight="1" x14ac:dyDescent="0.2"/>
    <row r="29" ht="24" customHeight="1" x14ac:dyDescent="0.2"/>
    <row r="30" ht="43.5" customHeight="1" x14ac:dyDescent="0.2"/>
    <row r="31" ht="60" customHeight="1" x14ac:dyDescent="0.2"/>
    <row r="32" ht="21" customHeight="1" x14ac:dyDescent="0.2"/>
    <row r="33" ht="20.25" customHeight="1" x14ac:dyDescent="0.2"/>
    <row r="34" ht="21" customHeight="1" x14ac:dyDescent="0.2"/>
    <row r="35" ht="21.75" customHeight="1" x14ac:dyDescent="0.2"/>
    <row r="36" ht="20.25" customHeight="1" x14ac:dyDescent="0.2"/>
    <row r="37" ht="20.25" customHeight="1" x14ac:dyDescent="0.2"/>
    <row r="38" ht="55.5" customHeight="1" x14ac:dyDescent="0.2"/>
    <row r="39" ht="90" customHeight="1" x14ac:dyDescent="0.2"/>
  </sheetData>
  <mergeCells count="3">
    <mergeCell ref="A1:C1"/>
    <mergeCell ref="A11:C11"/>
    <mergeCell ref="A12:C12"/>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Normal="100" workbookViewId="0">
      <selection activeCell="J19" sqref="J18:J19"/>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x14ac:dyDescent="0.2">
      <c r="B1" s="103" t="s">
        <v>20</v>
      </c>
      <c r="C1" s="104"/>
      <c r="D1" s="104"/>
      <c r="E1" s="104"/>
      <c r="F1" s="104"/>
      <c r="G1" s="105"/>
    </row>
    <row r="2" spans="2:39" s="8" customFormat="1" ht="37.5" customHeight="1" x14ac:dyDescent="0.2">
      <c r="B2" s="102" t="s">
        <v>22</v>
      </c>
      <c r="C2" s="92"/>
      <c r="D2" s="93"/>
      <c r="E2" s="102" t="s">
        <v>21</v>
      </c>
      <c r="F2" s="92"/>
      <c r="G2" s="93"/>
    </row>
    <row r="3" spans="2:39" s="10" customFormat="1" ht="60" customHeight="1" x14ac:dyDescent="0.2">
      <c r="B3" s="97" t="s">
        <v>123</v>
      </c>
      <c r="C3" s="98"/>
      <c r="D3" s="98"/>
      <c r="E3" s="99" t="s">
        <v>124</v>
      </c>
      <c r="F3" s="100"/>
      <c r="G3" s="101"/>
      <c r="S3" s="8"/>
      <c r="T3" s="8"/>
      <c r="U3" s="8"/>
      <c r="V3" s="8"/>
      <c r="W3" s="8"/>
      <c r="X3" s="8"/>
      <c r="Y3" s="8"/>
      <c r="Z3" s="8"/>
      <c r="AA3" s="8"/>
      <c r="AB3" s="8"/>
      <c r="AC3" s="8"/>
      <c r="AD3" s="8"/>
      <c r="AE3" s="8"/>
      <c r="AF3" s="8"/>
      <c r="AG3" s="8"/>
      <c r="AH3" s="8"/>
      <c r="AI3" s="8"/>
      <c r="AJ3" s="8"/>
      <c r="AK3" s="8"/>
      <c r="AL3" s="8"/>
      <c r="AM3" s="8"/>
    </row>
    <row r="4" spans="2:39" s="8" customFormat="1" ht="12.75" customHeight="1" x14ac:dyDescent="0.2">
      <c r="B4" s="97"/>
      <c r="C4" s="98"/>
      <c r="D4" s="98"/>
      <c r="E4" s="106"/>
      <c r="F4" s="106"/>
      <c r="G4" s="106"/>
    </row>
    <row r="5" spans="2:39" s="8" customFormat="1" ht="12.75" customHeight="1" x14ac:dyDescent="0.2">
      <c r="B5" s="97"/>
      <c r="C5" s="98"/>
      <c r="D5" s="98"/>
      <c r="E5" s="106"/>
      <c r="F5" s="106"/>
      <c r="G5" s="106"/>
    </row>
    <row r="6" spans="2:39" s="8" customFormat="1" ht="15.75" x14ac:dyDescent="0.2">
      <c r="B6" s="97"/>
      <c r="C6" s="98"/>
      <c r="D6" s="98"/>
      <c r="E6" s="106"/>
      <c r="F6" s="106"/>
      <c r="G6" s="106"/>
    </row>
    <row r="7" spans="2:39" s="8" customFormat="1" ht="15.75" x14ac:dyDescent="0.2">
      <c r="B7" s="97"/>
      <c r="C7" s="98"/>
      <c r="D7" s="98"/>
      <c r="E7" s="106"/>
      <c r="F7" s="106"/>
      <c r="G7" s="106"/>
    </row>
    <row r="8" spans="2:39" s="8" customFormat="1" ht="12.75" customHeight="1" x14ac:dyDescent="0.2">
      <c r="B8" s="97"/>
      <c r="C8" s="98"/>
      <c r="D8" s="98"/>
      <c r="E8" s="106"/>
      <c r="F8" s="106"/>
      <c r="G8" s="106"/>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4:D4"/>
    <mergeCell ref="B8:D8"/>
    <mergeCell ref="E4:G4"/>
    <mergeCell ref="E5:G5"/>
    <mergeCell ref="E8:G8"/>
    <mergeCell ref="B5:D5"/>
    <mergeCell ref="B6:D6"/>
    <mergeCell ref="E6:G6"/>
    <mergeCell ref="E7:G7"/>
    <mergeCell ref="B7:D7"/>
    <mergeCell ref="B3:D3"/>
    <mergeCell ref="E3:G3"/>
    <mergeCell ref="B2:D2"/>
    <mergeCell ref="E2:G2"/>
    <mergeCell ref="B1:G1"/>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16"/>
  <sheetViews>
    <sheetView showGridLines="0" zoomScaleNormal="100" workbookViewId="0">
      <selection activeCell="E5" sqref="E5"/>
    </sheetView>
  </sheetViews>
  <sheetFormatPr defaultColWidth="51.28515625" defaultRowHeight="15.75" x14ac:dyDescent="0.2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6" ht="21" customHeight="1" x14ac:dyDescent="0.25">
      <c r="A1" s="107" t="s">
        <v>23</v>
      </c>
      <c r="B1" s="108"/>
      <c r="C1" s="108"/>
      <c r="D1" s="108"/>
      <c r="E1" s="108"/>
      <c r="F1" s="109"/>
    </row>
    <row r="2" spans="1:6" ht="35.25" customHeight="1" x14ac:dyDescent="0.25">
      <c r="A2" s="20" t="s">
        <v>24</v>
      </c>
      <c r="B2" s="20" t="s">
        <v>28</v>
      </c>
      <c r="C2" s="20" t="s">
        <v>29</v>
      </c>
      <c r="D2" s="20" t="s">
        <v>25</v>
      </c>
      <c r="E2" s="20" t="s">
        <v>26</v>
      </c>
      <c r="F2" s="20" t="s">
        <v>27</v>
      </c>
    </row>
    <row r="3" spans="1:6" ht="31.5" x14ac:dyDescent="0.25">
      <c r="A3" s="42" t="s">
        <v>163</v>
      </c>
      <c r="B3" s="43" t="s">
        <v>134</v>
      </c>
      <c r="C3" s="43">
        <v>41881</v>
      </c>
      <c r="D3" s="42" t="s">
        <v>131</v>
      </c>
      <c r="E3" s="44">
        <v>1200</v>
      </c>
      <c r="F3" s="42"/>
    </row>
    <row r="4" spans="1:6" ht="47.25" x14ac:dyDescent="0.25">
      <c r="A4" s="42" t="s">
        <v>164</v>
      </c>
      <c r="B4" s="43" t="s">
        <v>133</v>
      </c>
      <c r="C4" s="43">
        <v>41881</v>
      </c>
      <c r="D4" s="42" t="s">
        <v>130</v>
      </c>
      <c r="E4" s="44">
        <v>1800</v>
      </c>
      <c r="F4" s="42"/>
    </row>
    <row r="5" spans="1:6" x14ac:dyDescent="0.25">
      <c r="A5" s="42" t="s">
        <v>165</v>
      </c>
      <c r="B5" s="43">
        <v>42064</v>
      </c>
      <c r="C5" s="43">
        <v>42338</v>
      </c>
      <c r="D5" s="42" t="s">
        <v>135</v>
      </c>
      <c r="E5" s="44">
        <v>6893.31</v>
      </c>
      <c r="F5" s="42"/>
    </row>
    <row r="6" spans="1:6" s="21" customFormat="1" ht="47.25" x14ac:dyDescent="0.25">
      <c r="A6" s="42" t="s">
        <v>166</v>
      </c>
      <c r="B6" s="59">
        <v>42088</v>
      </c>
      <c r="C6" s="59">
        <v>42308</v>
      </c>
      <c r="D6" s="53" t="s">
        <v>127</v>
      </c>
      <c r="E6" s="44">
        <v>54402</v>
      </c>
      <c r="F6" s="42">
        <v>0</v>
      </c>
    </row>
    <row r="7" spans="1:6" s="21" customFormat="1" ht="47.25" x14ac:dyDescent="0.25">
      <c r="A7" s="42" t="s">
        <v>126</v>
      </c>
      <c r="B7" s="58">
        <v>42205</v>
      </c>
      <c r="C7" s="59">
        <v>42338</v>
      </c>
      <c r="D7" s="53" t="s">
        <v>128</v>
      </c>
      <c r="E7" s="44">
        <v>2832</v>
      </c>
      <c r="F7" s="42">
        <v>0</v>
      </c>
    </row>
    <row r="8" spans="1:6" x14ac:dyDescent="0.25">
      <c r="A8" s="42"/>
      <c r="B8" s="43"/>
      <c r="C8" s="43"/>
      <c r="D8" s="42"/>
      <c r="E8" s="44"/>
      <c r="F8" s="42"/>
    </row>
    <row r="9" spans="1:6" x14ac:dyDescent="0.25">
      <c r="A9" s="42"/>
      <c r="B9" s="43"/>
      <c r="C9" s="43"/>
      <c r="D9" s="42"/>
      <c r="E9" s="44"/>
      <c r="F9" s="42"/>
    </row>
    <row r="10" spans="1:6" x14ac:dyDescent="0.25">
      <c r="A10" s="42"/>
      <c r="B10" s="43"/>
      <c r="C10" s="43"/>
      <c r="D10" s="42"/>
      <c r="E10" s="44"/>
      <c r="F10" s="42"/>
    </row>
    <row r="11" spans="1:6" x14ac:dyDescent="0.25">
      <c r="A11" s="42"/>
      <c r="B11" s="43"/>
      <c r="C11" s="43"/>
      <c r="D11" s="42"/>
      <c r="E11" s="44"/>
      <c r="F11" s="42"/>
    </row>
    <row r="12" spans="1:6" x14ac:dyDescent="0.25">
      <c r="A12" s="42"/>
      <c r="B12" s="43"/>
      <c r="C12" s="43"/>
      <c r="D12" s="42"/>
      <c r="E12" s="44"/>
      <c r="F12" s="42"/>
    </row>
    <row r="13" spans="1:6" x14ac:dyDescent="0.25">
      <c r="A13" s="42"/>
      <c r="B13" s="43"/>
      <c r="C13" s="43"/>
      <c r="D13" s="42"/>
      <c r="E13" s="44"/>
      <c r="F13" s="42"/>
    </row>
    <row r="14" spans="1:6" x14ac:dyDescent="0.25">
      <c r="A14" s="42"/>
      <c r="B14" s="43"/>
      <c r="C14" s="43"/>
      <c r="D14" s="42"/>
      <c r="E14" s="44"/>
      <c r="F14" s="42"/>
    </row>
    <row r="15" spans="1:6" x14ac:dyDescent="0.25">
      <c r="A15" s="42"/>
      <c r="B15" s="43"/>
      <c r="C15" s="43"/>
      <c r="D15" s="42"/>
      <c r="E15" s="44"/>
      <c r="F15" s="42"/>
    </row>
    <row r="16" spans="1:6" x14ac:dyDescent="0.25">
      <c r="A16" s="42"/>
      <c r="B16" s="43"/>
      <c r="C16" s="43"/>
      <c r="D16" s="42"/>
      <c r="E16" s="44"/>
      <c r="F16" s="42"/>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showGridLines="0" workbookViewId="0">
      <selection activeCell="F10" sqref="F10"/>
    </sheetView>
  </sheetViews>
  <sheetFormatPr defaultRowHeight="15.75" x14ac:dyDescent="0.25"/>
  <cols>
    <col min="1" max="1" width="23.42578125" style="46" bestFit="1" customWidth="1"/>
    <col min="2" max="2" width="11.42578125" style="46" customWidth="1"/>
    <col min="3" max="3" width="14.7109375" style="46" customWidth="1"/>
    <col min="4" max="4" width="16" style="46" customWidth="1"/>
    <col min="5" max="5" width="24.7109375" style="46" customWidth="1"/>
    <col min="6" max="6" width="12.5703125" style="46" customWidth="1"/>
    <col min="7" max="7" width="16" style="46" customWidth="1"/>
    <col min="8" max="8" width="26.7109375" style="46" customWidth="1"/>
    <col min="9" max="16384" width="9.140625" style="46"/>
  </cols>
  <sheetData>
    <row r="1" spans="1:8" ht="24" customHeight="1" x14ac:dyDescent="0.25">
      <c r="A1" s="110" t="s">
        <v>39</v>
      </c>
      <c r="B1" s="111"/>
      <c r="C1" s="111"/>
      <c r="D1" s="111"/>
      <c r="E1" s="111"/>
      <c r="F1" s="111"/>
      <c r="G1" s="111"/>
      <c r="H1" s="111"/>
    </row>
    <row r="2" spans="1:8" ht="36.75" customHeight="1" x14ac:dyDescent="0.25">
      <c r="A2" s="112" t="s">
        <v>36</v>
      </c>
      <c r="B2" s="113" t="s">
        <v>30</v>
      </c>
      <c r="C2" s="112" t="s">
        <v>31</v>
      </c>
      <c r="D2" s="112"/>
      <c r="E2" s="112"/>
      <c r="F2" s="112" t="s">
        <v>32</v>
      </c>
      <c r="G2" s="112"/>
      <c r="H2" s="112"/>
    </row>
    <row r="3" spans="1:8" ht="15.75" customHeight="1" x14ac:dyDescent="0.25">
      <c r="A3" s="112"/>
      <c r="B3" s="112"/>
      <c r="C3" s="118" t="s">
        <v>34</v>
      </c>
      <c r="D3" s="119"/>
      <c r="E3" s="120" t="s">
        <v>54</v>
      </c>
      <c r="F3" s="114" t="s">
        <v>34</v>
      </c>
      <c r="G3" s="114"/>
      <c r="H3" s="120" t="s">
        <v>38</v>
      </c>
    </row>
    <row r="4" spans="1:8" ht="31.5" customHeight="1" x14ac:dyDescent="0.25">
      <c r="A4" s="112"/>
      <c r="B4" s="112"/>
      <c r="C4" s="22" t="s">
        <v>33</v>
      </c>
      <c r="D4" s="22" t="s">
        <v>53</v>
      </c>
      <c r="E4" s="121"/>
      <c r="F4" s="40" t="s">
        <v>33</v>
      </c>
      <c r="G4" s="40" t="s">
        <v>37</v>
      </c>
      <c r="H4" s="121"/>
    </row>
    <row r="5" spans="1:8" x14ac:dyDescent="0.25">
      <c r="A5" s="34" t="s">
        <v>129</v>
      </c>
      <c r="B5" s="34" t="s">
        <v>136</v>
      </c>
      <c r="C5" s="45">
        <v>1200</v>
      </c>
      <c r="D5" s="45">
        <v>0</v>
      </c>
      <c r="E5" s="45">
        <v>0</v>
      </c>
      <c r="F5" s="45">
        <v>1200</v>
      </c>
      <c r="G5" s="45">
        <v>0</v>
      </c>
      <c r="H5" s="45">
        <v>0</v>
      </c>
    </row>
    <row r="6" spans="1:8" ht="31.5" x14ac:dyDescent="0.25">
      <c r="A6" s="34" t="s">
        <v>132</v>
      </c>
      <c r="B6" s="34" t="s">
        <v>136</v>
      </c>
      <c r="C6" s="45">
        <v>1800</v>
      </c>
      <c r="D6" s="45">
        <v>0</v>
      </c>
      <c r="E6" s="45">
        <v>0</v>
      </c>
      <c r="F6" s="45">
        <v>1800</v>
      </c>
      <c r="G6" s="45">
        <v>0</v>
      </c>
      <c r="H6" s="45">
        <v>0</v>
      </c>
    </row>
    <row r="7" spans="1:8" x14ac:dyDescent="0.25">
      <c r="A7" s="34" t="s">
        <v>137</v>
      </c>
      <c r="B7" s="34" t="s">
        <v>136</v>
      </c>
      <c r="C7" s="45">
        <v>6900</v>
      </c>
      <c r="D7" s="45">
        <v>0</v>
      </c>
      <c r="E7" s="45">
        <v>0</v>
      </c>
      <c r="F7" s="45">
        <v>0</v>
      </c>
      <c r="G7" s="45">
        <v>0</v>
      </c>
      <c r="H7" s="45">
        <v>0</v>
      </c>
    </row>
    <row r="8" spans="1:8" x14ac:dyDescent="0.25">
      <c r="A8" s="34" t="s">
        <v>138</v>
      </c>
      <c r="B8" s="34" t="s">
        <v>139</v>
      </c>
      <c r="C8" s="45">
        <v>0</v>
      </c>
      <c r="D8" s="45">
        <v>0</v>
      </c>
      <c r="E8" s="45">
        <v>0</v>
      </c>
      <c r="F8" s="173">
        <v>6893.31</v>
      </c>
      <c r="G8" s="45">
        <v>0</v>
      </c>
      <c r="H8" s="45">
        <v>0</v>
      </c>
    </row>
    <row r="9" spans="1:8" x14ac:dyDescent="0.25">
      <c r="A9" s="34" t="s">
        <v>125</v>
      </c>
      <c r="B9" s="34">
        <v>1507203</v>
      </c>
      <c r="C9" s="45">
        <v>3840</v>
      </c>
      <c r="D9" s="45">
        <v>0</v>
      </c>
      <c r="E9" s="45">
        <v>0</v>
      </c>
      <c r="F9" s="45">
        <v>2832</v>
      </c>
      <c r="G9" s="45">
        <v>0</v>
      </c>
      <c r="H9" s="45">
        <v>0</v>
      </c>
    </row>
    <row r="10" spans="1:8" ht="31.5" x14ac:dyDescent="0.25">
      <c r="A10" s="34" t="s">
        <v>140</v>
      </c>
      <c r="B10" s="34">
        <v>240315</v>
      </c>
      <c r="C10" s="45">
        <v>103406.39999999999</v>
      </c>
      <c r="D10" s="45">
        <v>0</v>
      </c>
      <c r="E10" s="45">
        <v>0</v>
      </c>
      <c r="F10" s="173">
        <v>54402</v>
      </c>
      <c r="G10" s="45">
        <v>0</v>
      </c>
      <c r="H10" s="45">
        <v>0</v>
      </c>
    </row>
    <row r="11" spans="1:8" x14ac:dyDescent="0.25">
      <c r="A11" s="60" t="s">
        <v>141</v>
      </c>
      <c r="B11" s="60"/>
      <c r="C11" s="61">
        <v>5853.6</v>
      </c>
      <c r="D11" s="61">
        <v>0</v>
      </c>
      <c r="E11" s="61">
        <v>0</v>
      </c>
      <c r="F11" s="61">
        <v>7440</v>
      </c>
      <c r="G11" s="61">
        <v>0</v>
      </c>
      <c r="H11" s="61">
        <v>0</v>
      </c>
    </row>
    <row r="12" spans="1:8" x14ac:dyDescent="0.25">
      <c r="A12" s="62" t="s">
        <v>142</v>
      </c>
      <c r="B12" s="62"/>
      <c r="C12" s="63">
        <v>86388</v>
      </c>
      <c r="D12" s="63">
        <v>0</v>
      </c>
      <c r="E12" s="63">
        <v>0</v>
      </c>
      <c r="F12" s="63">
        <f>F10-F11-F13</f>
        <v>42162</v>
      </c>
      <c r="G12" s="63">
        <v>0</v>
      </c>
      <c r="H12" s="63">
        <v>0</v>
      </c>
    </row>
    <row r="13" spans="1:8" x14ac:dyDescent="0.25">
      <c r="A13" s="62" t="s">
        <v>143</v>
      </c>
      <c r="B13" s="62"/>
      <c r="C13" s="63">
        <v>11164.8</v>
      </c>
      <c r="D13" s="63">
        <v>0</v>
      </c>
      <c r="E13" s="63">
        <v>0</v>
      </c>
      <c r="F13" s="63">
        <f>4000*1.2</f>
        <v>4800</v>
      </c>
      <c r="G13" s="63">
        <v>0</v>
      </c>
      <c r="H13" s="63">
        <v>0</v>
      </c>
    </row>
    <row r="14" spans="1:8" x14ac:dyDescent="0.25">
      <c r="A14" s="64"/>
      <c r="B14" s="62"/>
      <c r="C14" s="63"/>
      <c r="D14" s="63"/>
      <c r="E14" s="63"/>
      <c r="F14" s="63"/>
      <c r="G14" s="63"/>
      <c r="H14" s="63"/>
    </row>
    <row r="15" spans="1:8" x14ac:dyDescent="0.25">
      <c r="A15" s="64"/>
      <c r="B15" s="62"/>
      <c r="C15" s="63"/>
      <c r="D15" s="63"/>
      <c r="E15" s="63"/>
      <c r="F15" s="63"/>
      <c r="G15" s="63"/>
      <c r="H15" s="63"/>
    </row>
    <row r="16" spans="1:8" x14ac:dyDescent="0.25">
      <c r="A16" s="117" t="s">
        <v>35</v>
      </c>
      <c r="B16" s="117"/>
      <c r="C16" s="65">
        <f>C5+C6+C7+C8+C9+C10</f>
        <v>117146.4</v>
      </c>
      <c r="D16" s="47">
        <f t="shared" ref="D16:H16" si="0">SUM(D5:D15)</f>
        <v>0</v>
      </c>
      <c r="E16" s="47">
        <f t="shared" si="0"/>
        <v>0</v>
      </c>
      <c r="F16" s="65">
        <f>F5+F6+F8+F9+F10</f>
        <v>67127.31</v>
      </c>
      <c r="G16" s="47">
        <f t="shared" si="0"/>
        <v>0</v>
      </c>
      <c r="H16" s="47">
        <f t="shared" si="0"/>
        <v>0</v>
      </c>
    </row>
    <row r="17" spans="1:5" ht="21" customHeight="1" x14ac:dyDescent="0.25">
      <c r="A17" s="115" t="s">
        <v>90</v>
      </c>
      <c r="B17" s="115"/>
      <c r="C17" s="115"/>
      <c r="D17" s="115"/>
      <c r="E17" s="115"/>
    </row>
    <row r="18" spans="1:5" ht="41.25" customHeight="1" x14ac:dyDescent="0.25">
      <c r="A18" s="116" t="s">
        <v>91</v>
      </c>
      <c r="B18" s="116"/>
      <c r="C18" s="116"/>
      <c r="D18" s="116"/>
      <c r="E18" s="116"/>
    </row>
  </sheetData>
  <mergeCells count="12">
    <mergeCell ref="A17:E17"/>
    <mergeCell ref="A18:E18"/>
    <mergeCell ref="A16:B16"/>
    <mergeCell ref="C3:D3"/>
    <mergeCell ref="H3:H4"/>
    <mergeCell ref="E3:E4"/>
    <mergeCell ref="A1:H1"/>
    <mergeCell ref="A2:A4"/>
    <mergeCell ref="B2:B4"/>
    <mergeCell ref="C2:E2"/>
    <mergeCell ref="F2:H2"/>
    <mergeCell ref="F3:G3"/>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showGridLines="0" workbookViewId="0">
      <selection activeCell="A13" sqref="A13:E13"/>
    </sheetView>
  </sheetViews>
  <sheetFormatPr defaultRowHeight="12.75" x14ac:dyDescent="0.2"/>
  <cols>
    <col min="2" max="2" width="21.140625" customWidth="1"/>
    <col min="3" max="3" width="27.28515625" customWidth="1"/>
    <col min="4" max="4" width="36.28515625" customWidth="1"/>
    <col min="5" max="5" width="38.28515625" customWidth="1"/>
  </cols>
  <sheetData>
    <row r="1" spans="1:5" ht="15.75" x14ac:dyDescent="0.2">
      <c r="A1" s="122" t="s">
        <v>43</v>
      </c>
      <c r="B1" s="123"/>
      <c r="C1" s="123"/>
      <c r="D1" s="123"/>
      <c r="E1" s="123"/>
    </row>
    <row r="2" spans="1:5" ht="32.25" customHeight="1" x14ac:dyDescent="0.2">
      <c r="A2" s="112" t="s">
        <v>40</v>
      </c>
      <c r="B2" s="112" t="s">
        <v>42</v>
      </c>
      <c r="C2" s="112" t="s">
        <v>41</v>
      </c>
      <c r="D2" s="124" t="s">
        <v>55</v>
      </c>
      <c r="E2" s="124" t="s">
        <v>56</v>
      </c>
    </row>
    <row r="3" spans="1:5" ht="32.25" customHeight="1" x14ac:dyDescent="0.2">
      <c r="A3" s="112"/>
      <c r="B3" s="112"/>
      <c r="C3" s="112"/>
      <c r="D3" s="125"/>
      <c r="E3" s="125"/>
    </row>
    <row r="4" spans="1:5" ht="14.25" x14ac:dyDescent="0.2">
      <c r="A4" s="23">
        <v>2009</v>
      </c>
      <c r="B4" s="48"/>
      <c r="C4" s="48"/>
      <c r="D4" s="48"/>
      <c r="E4" s="48"/>
    </row>
    <row r="5" spans="1:5" ht="14.25" x14ac:dyDescent="0.2">
      <c r="A5" s="23">
        <v>2010</v>
      </c>
      <c r="B5" s="48"/>
      <c r="C5" s="48"/>
      <c r="D5" s="48"/>
      <c r="E5" s="48"/>
    </row>
    <row r="6" spans="1:5" ht="15" x14ac:dyDescent="0.2">
      <c r="A6" s="23">
        <v>2011</v>
      </c>
      <c r="B6" s="49"/>
      <c r="C6" s="49"/>
      <c r="D6" s="49"/>
      <c r="E6" s="49"/>
    </row>
    <row r="7" spans="1:5" ht="15" x14ac:dyDescent="0.2">
      <c r="A7" s="23">
        <v>2012</v>
      </c>
      <c r="B7" s="49"/>
      <c r="C7" s="49"/>
      <c r="D7" s="49"/>
      <c r="E7" s="49"/>
    </row>
    <row r="8" spans="1:5" ht="15" x14ac:dyDescent="0.2">
      <c r="A8" s="23">
        <v>2013</v>
      </c>
      <c r="B8" s="49"/>
      <c r="C8" s="49"/>
      <c r="D8" s="49"/>
      <c r="E8" s="49"/>
    </row>
    <row r="9" spans="1:5" ht="15" x14ac:dyDescent="0.2">
      <c r="A9" s="23">
        <v>2014</v>
      </c>
      <c r="B9" s="49"/>
      <c r="C9" s="49"/>
      <c r="D9" s="49"/>
      <c r="E9" s="49"/>
    </row>
    <row r="10" spans="1:5" ht="20.25" customHeight="1" x14ac:dyDescent="0.2">
      <c r="A10" s="23">
        <v>2015</v>
      </c>
      <c r="B10" s="49">
        <v>69854.100000000006</v>
      </c>
      <c r="C10" s="49">
        <f>Kululiigid!F16</f>
        <v>67127.31</v>
      </c>
      <c r="D10" s="49">
        <v>0</v>
      </c>
      <c r="E10" s="49">
        <v>0</v>
      </c>
    </row>
    <row r="11" spans="1:5" ht="18.75" customHeight="1" x14ac:dyDescent="0.2">
      <c r="A11" s="23" t="s">
        <v>0</v>
      </c>
      <c r="B11" s="24">
        <f>SUM(B4:B10)</f>
        <v>69854.100000000006</v>
      </c>
      <c r="C11" s="24">
        <f>SUM(C4:C10)</f>
        <v>67127.31</v>
      </c>
      <c r="D11" s="24">
        <f>SUM(D4:D10)</f>
        <v>0</v>
      </c>
      <c r="E11" s="24">
        <f>SUM(E4:E10)</f>
        <v>0</v>
      </c>
    </row>
    <row r="12" spans="1:5" ht="15.75" x14ac:dyDescent="0.2">
      <c r="A12" s="122" t="s">
        <v>44</v>
      </c>
      <c r="B12" s="123"/>
      <c r="C12" s="123"/>
      <c r="D12" s="123"/>
      <c r="E12" s="123"/>
    </row>
    <row r="13" spans="1:5" ht="72.75" customHeight="1" x14ac:dyDescent="0.2">
      <c r="A13" s="94" t="s">
        <v>167</v>
      </c>
      <c r="B13" s="95"/>
      <c r="C13" s="95"/>
      <c r="D13" s="95"/>
      <c r="E13" s="96"/>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zoomScaleNormal="100" workbookViewId="0">
      <selection activeCell="N16" sqref="N16"/>
    </sheetView>
  </sheetViews>
  <sheetFormatPr defaultRowHeight="12.75" x14ac:dyDescent="0.2"/>
  <cols>
    <col min="2" max="2" width="9.140625" customWidth="1"/>
    <col min="4" max="4" width="3.42578125" customWidth="1"/>
    <col min="9" max="9" width="22.7109375" customWidth="1"/>
  </cols>
  <sheetData>
    <row r="1" spans="1:12" ht="53.25" customHeight="1" x14ac:dyDescent="0.2">
      <c r="A1" s="131" t="s">
        <v>87</v>
      </c>
      <c r="B1" s="132"/>
      <c r="C1" s="132"/>
      <c r="D1" s="132"/>
      <c r="E1" s="132"/>
      <c r="F1" s="132"/>
      <c r="G1" s="132"/>
      <c r="H1" s="132"/>
      <c r="I1" s="133"/>
    </row>
    <row r="2" spans="1:12" ht="33" customHeight="1" x14ac:dyDescent="0.2">
      <c r="A2" s="136" t="s">
        <v>57</v>
      </c>
      <c r="B2" s="137"/>
      <c r="C2" s="137"/>
      <c r="D2" s="138"/>
      <c r="E2" s="139" t="s">
        <v>45</v>
      </c>
      <c r="F2" s="137"/>
      <c r="G2" s="137"/>
      <c r="H2" s="139" t="s">
        <v>46</v>
      </c>
      <c r="I2" s="140"/>
      <c r="J2" s="17"/>
      <c r="K2" s="17"/>
      <c r="L2" s="17"/>
    </row>
    <row r="3" spans="1:12" ht="15.75" x14ac:dyDescent="0.2">
      <c r="A3" s="134" t="s">
        <v>145</v>
      </c>
      <c r="B3" s="135"/>
      <c r="C3" s="135"/>
      <c r="D3" s="135"/>
      <c r="E3" s="129" t="s">
        <v>146</v>
      </c>
      <c r="F3" s="130"/>
      <c r="G3" s="130"/>
      <c r="H3" s="129" t="s">
        <v>146</v>
      </c>
      <c r="I3" s="141"/>
    </row>
    <row r="4" spans="1:12" ht="15.75" x14ac:dyDescent="0.2">
      <c r="A4" s="126" t="s">
        <v>147</v>
      </c>
      <c r="B4" s="127"/>
      <c r="C4" s="127"/>
      <c r="D4" s="128"/>
      <c r="E4" s="129" t="s">
        <v>148</v>
      </c>
      <c r="F4" s="130"/>
      <c r="G4" s="130"/>
      <c r="H4" s="129" t="s">
        <v>148</v>
      </c>
      <c r="I4" s="141"/>
    </row>
    <row r="5" spans="1:12" ht="15.75" x14ac:dyDescent="0.2">
      <c r="A5" s="126"/>
      <c r="B5" s="127"/>
      <c r="C5" s="127"/>
      <c r="D5" s="128"/>
      <c r="E5" s="129"/>
      <c r="F5" s="130"/>
      <c r="G5" s="130"/>
      <c r="H5" s="129"/>
      <c r="I5" s="141"/>
    </row>
    <row r="6" spans="1:12" ht="15.75" x14ac:dyDescent="0.2">
      <c r="A6" s="126"/>
      <c r="B6" s="127"/>
      <c r="C6" s="127"/>
      <c r="D6" s="128"/>
      <c r="E6" s="129"/>
      <c r="F6" s="130"/>
      <c r="G6" s="130"/>
      <c r="H6" s="129"/>
      <c r="I6" s="141"/>
    </row>
    <row r="7" spans="1:12" ht="15.75" x14ac:dyDescent="0.2">
      <c r="A7" s="126"/>
      <c r="B7" s="127"/>
      <c r="C7" s="127"/>
      <c r="D7" s="128"/>
      <c r="E7" s="129"/>
      <c r="F7" s="130"/>
      <c r="G7" s="130"/>
      <c r="H7" s="129"/>
      <c r="I7" s="141"/>
    </row>
    <row r="8" spans="1:12" ht="15.75" x14ac:dyDescent="0.2">
      <c r="A8" s="126"/>
      <c r="B8" s="127"/>
      <c r="C8" s="127"/>
      <c r="D8" s="128"/>
      <c r="E8" s="129"/>
      <c r="F8" s="130"/>
      <c r="G8" s="130"/>
      <c r="H8" s="129"/>
      <c r="I8" s="141"/>
    </row>
    <row r="9" spans="1:12" ht="16.5" customHeight="1" thickBot="1" x14ac:dyDescent="0.25">
      <c r="A9" s="126"/>
      <c r="B9" s="127"/>
      <c r="C9" s="127"/>
      <c r="D9" s="128"/>
      <c r="E9" s="129"/>
      <c r="F9" s="130"/>
      <c r="G9" s="130"/>
      <c r="H9" s="129"/>
      <c r="I9" s="141"/>
    </row>
    <row r="10" spans="1:12" ht="57" customHeight="1" x14ac:dyDescent="0.2">
      <c r="A10" s="131" t="s">
        <v>89</v>
      </c>
      <c r="B10" s="132"/>
      <c r="C10" s="132"/>
      <c r="D10" s="132"/>
      <c r="E10" s="132"/>
      <c r="F10" s="132"/>
      <c r="G10" s="132"/>
      <c r="H10" s="132"/>
      <c r="I10" s="133"/>
    </row>
    <row r="11" spans="1:12" ht="32.25" customHeight="1" x14ac:dyDescent="0.2">
      <c r="A11" s="136" t="s">
        <v>58</v>
      </c>
      <c r="B11" s="137"/>
      <c r="C11" s="137"/>
      <c r="D11" s="138"/>
      <c r="E11" s="139" t="s">
        <v>45</v>
      </c>
      <c r="F11" s="137"/>
      <c r="G11" s="137"/>
      <c r="H11" s="139" t="s">
        <v>46</v>
      </c>
      <c r="I11" s="140"/>
    </row>
    <row r="12" spans="1:12" ht="36.75" customHeight="1" x14ac:dyDescent="0.2">
      <c r="A12" s="134" t="s">
        <v>149</v>
      </c>
      <c r="B12" s="135"/>
      <c r="C12" s="135"/>
      <c r="D12" s="135"/>
      <c r="E12" s="129" t="s">
        <v>150</v>
      </c>
      <c r="F12" s="130"/>
      <c r="G12" s="130"/>
      <c r="H12" s="147" t="s">
        <v>151</v>
      </c>
      <c r="I12" s="148"/>
    </row>
    <row r="13" spans="1:12" ht="15.75" x14ac:dyDescent="0.2">
      <c r="A13" s="30"/>
      <c r="B13" s="31"/>
      <c r="C13" s="31"/>
      <c r="D13" s="32"/>
      <c r="E13" s="27"/>
      <c r="F13" s="28"/>
      <c r="G13" s="28"/>
      <c r="H13" s="27"/>
      <c r="I13" s="29"/>
    </row>
    <row r="14" spans="1:12" ht="15.75" x14ac:dyDescent="0.2">
      <c r="A14" s="126"/>
      <c r="B14" s="127"/>
      <c r="C14" s="127"/>
      <c r="D14" s="128"/>
      <c r="E14" s="129"/>
      <c r="F14" s="130"/>
      <c r="G14" s="130"/>
      <c r="H14" s="129"/>
      <c r="I14" s="141"/>
    </row>
    <row r="15" spans="1:12" ht="15.75" x14ac:dyDescent="0.2">
      <c r="A15" s="126"/>
      <c r="B15" s="127"/>
      <c r="C15" s="127"/>
      <c r="D15" s="128"/>
      <c r="E15" s="129"/>
      <c r="F15" s="130"/>
      <c r="G15" s="130"/>
      <c r="H15" s="129"/>
      <c r="I15" s="141"/>
    </row>
    <row r="16" spans="1:12" ht="16.5" thickBot="1" x14ac:dyDescent="0.25">
      <c r="A16" s="126"/>
      <c r="B16" s="127"/>
      <c r="C16" s="127"/>
      <c r="D16" s="128"/>
      <c r="E16" s="129"/>
      <c r="F16" s="130"/>
      <c r="G16" s="130"/>
      <c r="H16" s="129"/>
      <c r="I16" s="141"/>
    </row>
    <row r="17" spans="1:9" ht="38.25" customHeight="1" x14ac:dyDescent="0.2">
      <c r="A17" s="131" t="s">
        <v>59</v>
      </c>
      <c r="B17" s="132"/>
      <c r="C17" s="132"/>
      <c r="D17" s="132"/>
      <c r="E17" s="132"/>
      <c r="F17" s="132"/>
      <c r="G17" s="132"/>
      <c r="H17" s="132"/>
      <c r="I17" s="133"/>
    </row>
    <row r="18" spans="1:9" ht="66.75" customHeight="1" thickBot="1" x14ac:dyDescent="0.25">
      <c r="A18" s="142" t="s">
        <v>152</v>
      </c>
      <c r="B18" s="143"/>
      <c r="C18" s="143"/>
      <c r="D18" s="143"/>
      <c r="E18" s="143"/>
      <c r="F18" s="143"/>
      <c r="G18" s="143"/>
      <c r="H18" s="143"/>
      <c r="I18" s="144"/>
    </row>
    <row r="19" spans="1:9" ht="85.5" customHeight="1" x14ac:dyDescent="0.2">
      <c r="A19" s="131" t="s">
        <v>88</v>
      </c>
      <c r="B19" s="132"/>
      <c r="C19" s="132"/>
      <c r="D19" s="132"/>
      <c r="E19" s="132"/>
      <c r="F19" s="132"/>
      <c r="G19" s="132"/>
      <c r="H19" s="132"/>
      <c r="I19" s="133"/>
    </row>
    <row r="20" spans="1:9" ht="66.75" customHeight="1" x14ac:dyDescent="0.2">
      <c r="A20" s="94" t="s">
        <v>153</v>
      </c>
      <c r="B20" s="145"/>
      <c r="C20" s="145"/>
      <c r="D20" s="145"/>
      <c r="E20" s="145"/>
      <c r="F20" s="145"/>
      <c r="G20" s="145"/>
      <c r="H20" s="145"/>
      <c r="I20" s="146"/>
    </row>
    <row r="21" spans="1:9" ht="66.75" customHeight="1" x14ac:dyDescent="0.2"/>
    <row r="22" spans="1:9" ht="66.75" customHeight="1" x14ac:dyDescent="0.2"/>
    <row r="23" spans="1:9" ht="66.75" customHeight="1" x14ac:dyDescent="0.2"/>
    <row r="24" spans="1:9" ht="66.75" customHeight="1" x14ac:dyDescent="0.2"/>
    <row r="25" spans="1:9" ht="66.75" customHeight="1" x14ac:dyDescent="0.2"/>
    <row r="26" spans="1:9" ht="66.75" customHeight="1" x14ac:dyDescent="0.2"/>
    <row r="27" spans="1:9" ht="66.75" customHeight="1" x14ac:dyDescent="0.2"/>
    <row r="28" spans="1:9" ht="66.75" customHeight="1" x14ac:dyDescent="0.2"/>
    <row r="29" spans="1:9" ht="66.75" customHeight="1" x14ac:dyDescent="0.2"/>
  </sheetData>
  <mergeCells count="45">
    <mergeCell ref="A19:I19"/>
    <mergeCell ref="A20:I20"/>
    <mergeCell ref="A12:D12"/>
    <mergeCell ref="E12:G12"/>
    <mergeCell ref="H12:I12"/>
    <mergeCell ref="A14:D14"/>
    <mergeCell ref="E14:G14"/>
    <mergeCell ref="H14:I14"/>
    <mergeCell ref="A15:D15"/>
    <mergeCell ref="E15:G15"/>
    <mergeCell ref="H15:I15"/>
    <mergeCell ref="A16:D16"/>
    <mergeCell ref="E16:G16"/>
    <mergeCell ref="H16:I16"/>
    <mergeCell ref="A11:D11"/>
    <mergeCell ref="E11:G11"/>
    <mergeCell ref="H11:I11"/>
    <mergeCell ref="A17:I17"/>
    <mergeCell ref="A18:I18"/>
    <mergeCell ref="E8:G8"/>
    <mergeCell ref="A10:I10"/>
    <mergeCell ref="E9:G9"/>
    <mergeCell ref="A9:D9"/>
    <mergeCell ref="A8:D8"/>
    <mergeCell ref="H7:I7"/>
    <mergeCell ref="H5:I5"/>
    <mergeCell ref="H6:I6"/>
    <mergeCell ref="H8:I8"/>
    <mergeCell ref="H9:I9"/>
    <mergeCell ref="A5:D5"/>
    <mergeCell ref="E6:G6"/>
    <mergeCell ref="E7:G7"/>
    <mergeCell ref="A1:I1"/>
    <mergeCell ref="A6:D6"/>
    <mergeCell ref="A7:D7"/>
    <mergeCell ref="A3:D3"/>
    <mergeCell ref="A2:D2"/>
    <mergeCell ref="E2:G2"/>
    <mergeCell ref="E3:G3"/>
    <mergeCell ref="E4:G4"/>
    <mergeCell ref="E5:G5"/>
    <mergeCell ref="A4:D4"/>
    <mergeCell ref="H2:I2"/>
    <mergeCell ref="H3:I3"/>
    <mergeCell ref="H4:I4"/>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C32" sqref="C32"/>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154" t="s">
        <v>73</v>
      </c>
      <c r="B1" s="154"/>
      <c r="C1" s="154"/>
      <c r="D1" s="154"/>
      <c r="E1" s="154"/>
      <c r="F1" s="154"/>
    </row>
    <row r="2" spans="1:6" ht="32.25" customHeight="1" x14ac:dyDescent="0.2">
      <c r="A2" s="154"/>
      <c r="B2" s="154"/>
      <c r="C2" s="154"/>
      <c r="D2" s="154"/>
      <c r="E2" s="154"/>
      <c r="F2" s="35" t="s">
        <v>61</v>
      </c>
    </row>
    <row r="3" spans="1:6" ht="17.25" customHeight="1" x14ac:dyDescent="0.2">
      <c r="A3" s="149" t="s">
        <v>62</v>
      </c>
      <c r="B3" s="151" t="s">
        <v>154</v>
      </c>
      <c r="C3" s="151"/>
      <c r="D3" s="150"/>
      <c r="E3" s="38"/>
      <c r="F3" s="152" t="s">
        <v>155</v>
      </c>
    </row>
    <row r="4" spans="1:6" ht="15.75" x14ac:dyDescent="0.2">
      <c r="A4" s="149"/>
      <c r="B4" s="151" t="s">
        <v>63</v>
      </c>
      <c r="C4" s="151"/>
      <c r="D4" s="150"/>
      <c r="E4" s="38"/>
      <c r="F4" s="153"/>
    </row>
    <row r="5" spans="1:6" ht="34.5" customHeight="1" x14ac:dyDescent="0.2">
      <c r="A5" s="149" t="s">
        <v>64</v>
      </c>
      <c r="B5" s="151" t="s">
        <v>65</v>
      </c>
      <c r="C5" s="151"/>
      <c r="D5" s="151"/>
      <c r="E5" s="38"/>
      <c r="F5" s="152"/>
    </row>
    <row r="6" spans="1:6" ht="45.75" customHeight="1" x14ac:dyDescent="0.2">
      <c r="A6" s="149"/>
      <c r="B6" s="151" t="s">
        <v>156</v>
      </c>
      <c r="C6" s="151"/>
      <c r="D6" s="151"/>
      <c r="E6" s="38"/>
      <c r="F6" s="153"/>
    </row>
    <row r="7" spans="1:6" ht="15.75" x14ac:dyDescent="0.2">
      <c r="A7" s="149" t="s">
        <v>66</v>
      </c>
      <c r="B7" s="151" t="s">
        <v>67</v>
      </c>
      <c r="C7" s="151"/>
      <c r="D7" s="151"/>
      <c r="E7" s="38"/>
      <c r="F7" s="152"/>
    </row>
    <row r="8" spans="1:6" ht="15.75" x14ac:dyDescent="0.2">
      <c r="A8" s="149"/>
      <c r="B8" s="151" t="s">
        <v>157</v>
      </c>
      <c r="C8" s="151"/>
      <c r="D8" s="151"/>
      <c r="E8" s="38"/>
      <c r="F8" s="153"/>
    </row>
    <row r="9" spans="1:6" ht="15.75" x14ac:dyDescent="0.2">
      <c r="A9" s="149" t="s">
        <v>68</v>
      </c>
      <c r="B9" s="151" t="s">
        <v>74</v>
      </c>
      <c r="C9" s="151"/>
      <c r="D9" s="151"/>
      <c r="E9" s="38"/>
      <c r="F9" s="152"/>
    </row>
    <row r="10" spans="1:6" ht="15.75" x14ac:dyDescent="0.2">
      <c r="A10" s="149"/>
      <c r="B10" s="151" t="s">
        <v>157</v>
      </c>
      <c r="C10" s="151"/>
      <c r="D10" s="151"/>
      <c r="E10" s="38"/>
      <c r="F10" s="153"/>
    </row>
    <row r="11" spans="1:6" ht="30.75" customHeight="1" x14ac:dyDescent="0.2">
      <c r="A11" s="149" t="s">
        <v>69</v>
      </c>
      <c r="B11" s="151" t="s">
        <v>75</v>
      </c>
      <c r="C11" s="151"/>
      <c r="D11" s="151"/>
      <c r="E11" s="38"/>
      <c r="F11" s="152"/>
    </row>
    <row r="12" spans="1:6" ht="15.75" x14ac:dyDescent="0.2">
      <c r="A12" s="149"/>
      <c r="B12" s="151" t="s">
        <v>158</v>
      </c>
      <c r="C12" s="151"/>
      <c r="D12" s="151"/>
      <c r="E12" s="38"/>
      <c r="F12" s="153"/>
    </row>
    <row r="13" spans="1:6" ht="15.75" x14ac:dyDescent="0.2">
      <c r="A13" s="149" t="s">
        <v>70</v>
      </c>
      <c r="B13" s="150">
        <v>0</v>
      </c>
      <c r="C13" s="37" t="s">
        <v>71</v>
      </c>
      <c r="D13" s="151"/>
      <c r="E13" s="38"/>
      <c r="F13" s="152"/>
    </row>
    <row r="14" spans="1:6" ht="15.75" x14ac:dyDescent="0.2">
      <c r="A14" s="149"/>
      <c r="B14" s="150"/>
      <c r="C14" s="37" t="s">
        <v>72</v>
      </c>
      <c r="D14" s="151"/>
      <c r="E14" s="38"/>
      <c r="F14" s="153"/>
    </row>
    <row r="15" spans="1:6" ht="15" x14ac:dyDescent="0.25">
      <c r="A15" s="36"/>
    </row>
  </sheetData>
  <mergeCells count="31">
    <mergeCell ref="A1:F1"/>
    <mergeCell ref="A2:E2"/>
    <mergeCell ref="A3:A4"/>
    <mergeCell ref="B3:C3"/>
    <mergeCell ref="B4:C4"/>
    <mergeCell ref="D3:D4"/>
    <mergeCell ref="B12:C12"/>
    <mergeCell ref="D11:D12"/>
    <mergeCell ref="A5:A6"/>
    <mergeCell ref="B5:C5"/>
    <mergeCell ref="B6:C6"/>
    <mergeCell ref="D5:D6"/>
    <mergeCell ref="B7:C7"/>
    <mergeCell ref="B8:C8"/>
    <mergeCell ref="D7:D8"/>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defaultRowHeight="12.75" x14ac:dyDescent="0.2"/>
  <cols>
    <col min="1" max="1" width="89" customWidth="1"/>
  </cols>
  <sheetData>
    <row r="1" spans="1:1" ht="65.25" customHeight="1" x14ac:dyDescent="0.2">
      <c r="A1" s="25" t="s">
        <v>47</v>
      </c>
    </row>
    <row r="2" spans="1:1" ht="75.75" customHeight="1" x14ac:dyDescent="0.25">
      <c r="A2" s="50" t="s">
        <v>144</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2" sqref="A2"/>
    </sheetView>
  </sheetViews>
  <sheetFormatPr defaultRowHeight="12.75" x14ac:dyDescent="0.2"/>
  <cols>
    <col min="1" max="1" width="81.5703125" customWidth="1"/>
  </cols>
  <sheetData>
    <row r="1" spans="1:1" ht="65.25" customHeight="1" x14ac:dyDescent="0.2">
      <c r="A1" s="26" t="s">
        <v>48</v>
      </c>
    </row>
    <row r="2" spans="1:1" ht="127.5" customHeight="1" x14ac:dyDescent="0.2">
      <c r="A2" s="41" t="s">
        <v>159</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A2" sqref="A2"/>
    </sheetView>
  </sheetViews>
  <sheetFormatPr defaultRowHeight="12.75" x14ac:dyDescent="0.2"/>
  <cols>
    <col min="1" max="1" width="94.85546875" customWidth="1"/>
  </cols>
  <sheetData>
    <row r="1" spans="1:1" ht="36" customHeight="1" x14ac:dyDescent="0.2">
      <c r="A1" s="26" t="s">
        <v>60</v>
      </c>
    </row>
    <row r="2" spans="1:1" ht="182.25" customHeight="1" x14ac:dyDescent="0.2">
      <c r="A2" s="51" t="s">
        <v>160</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topLeftCell="A7" zoomScaleNormal="100" workbookViewId="0">
      <selection activeCell="D14" sqref="D14"/>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19.42578125" style="11" customWidth="1"/>
    <col min="9" max="16384" width="9.140625" style="11"/>
  </cols>
  <sheetData>
    <row r="1" spans="1:8" ht="22.5" customHeight="1" x14ac:dyDescent="0.25">
      <c r="A1" s="166" t="s">
        <v>76</v>
      </c>
      <c r="B1" s="167"/>
      <c r="C1" s="167"/>
      <c r="D1" s="167"/>
      <c r="E1" s="167"/>
      <c r="F1" s="167"/>
      <c r="G1" s="167"/>
      <c r="H1" s="167"/>
    </row>
    <row r="2" spans="1:8" ht="127.5" customHeight="1" x14ac:dyDescent="0.25">
      <c r="A2" s="168" t="s">
        <v>92</v>
      </c>
      <c r="B2" s="167"/>
      <c r="C2" s="167"/>
      <c r="D2" s="167"/>
      <c r="E2" s="167"/>
      <c r="F2" s="167"/>
      <c r="G2" s="167"/>
      <c r="H2" s="167"/>
    </row>
    <row r="3" spans="1:8" ht="132.75" customHeight="1" x14ac:dyDescent="0.25">
      <c r="A3" s="170" t="s">
        <v>161</v>
      </c>
      <c r="B3" s="171"/>
      <c r="C3" s="171"/>
      <c r="D3" s="171"/>
      <c r="E3" s="171"/>
      <c r="F3" s="171"/>
      <c r="G3" s="171"/>
      <c r="H3" s="172"/>
    </row>
    <row r="4" spans="1:8" ht="36.75" customHeight="1" x14ac:dyDescent="0.25">
      <c r="A4" s="166" t="s">
        <v>77</v>
      </c>
      <c r="B4" s="167"/>
      <c r="C4" s="167"/>
      <c r="D4" s="167"/>
      <c r="E4" s="167"/>
      <c r="F4" s="167"/>
      <c r="G4" s="167"/>
      <c r="H4" s="167"/>
    </row>
    <row r="5" spans="1:8" ht="78" customHeight="1" x14ac:dyDescent="0.25">
      <c r="A5" s="169"/>
      <c r="B5" s="169"/>
      <c r="C5" s="169"/>
      <c r="D5" s="169"/>
      <c r="E5" s="169"/>
      <c r="F5" s="169"/>
      <c r="G5" s="169"/>
      <c r="H5" s="169"/>
    </row>
    <row r="6" spans="1:8" ht="20.25" customHeight="1" x14ac:dyDescent="0.25">
      <c r="A6" s="166" t="s">
        <v>78</v>
      </c>
      <c r="B6" s="167"/>
      <c r="C6" s="167"/>
      <c r="D6" s="167"/>
      <c r="E6" s="167"/>
      <c r="F6" s="167"/>
      <c r="G6" s="167"/>
      <c r="H6" s="167"/>
    </row>
    <row r="7" spans="1:8" ht="37.5" customHeight="1" x14ac:dyDescent="0.25">
      <c r="A7" s="162" t="s">
        <v>79</v>
      </c>
      <c r="B7" s="162"/>
      <c r="C7" s="162"/>
      <c r="D7" s="162"/>
      <c r="E7" s="162"/>
      <c r="F7" s="162"/>
      <c r="G7" s="162"/>
      <c r="H7" s="162"/>
    </row>
    <row r="8" spans="1:8" ht="37.5" customHeight="1" x14ac:dyDescent="0.25">
      <c r="A8" s="163"/>
      <c r="B8" s="164"/>
      <c r="C8" s="39" t="s">
        <v>80</v>
      </c>
      <c r="D8" s="39" t="s">
        <v>81</v>
      </c>
      <c r="E8" s="163" t="s">
        <v>82</v>
      </c>
      <c r="F8" s="165"/>
      <c r="G8" s="164"/>
      <c r="H8" s="39" t="s">
        <v>83</v>
      </c>
    </row>
    <row r="9" spans="1:8" ht="28.5" customHeight="1" x14ac:dyDescent="0.25">
      <c r="A9" s="155" t="s">
        <v>84</v>
      </c>
      <c r="B9" s="155"/>
      <c r="C9" s="42" t="s">
        <v>135</v>
      </c>
      <c r="D9" s="42" t="s">
        <v>162</v>
      </c>
      <c r="E9" s="159"/>
      <c r="F9" s="160"/>
      <c r="G9" s="161"/>
      <c r="H9" s="52">
        <v>42416</v>
      </c>
    </row>
    <row r="10" spans="1:8" ht="27.75" customHeight="1" x14ac:dyDescent="0.25">
      <c r="A10" s="155" t="s">
        <v>85</v>
      </c>
      <c r="B10" s="155"/>
      <c r="C10" s="42" t="s">
        <v>135</v>
      </c>
      <c r="D10" s="42" t="s">
        <v>162</v>
      </c>
      <c r="E10" s="159"/>
      <c r="F10" s="160"/>
      <c r="G10" s="161"/>
      <c r="H10" s="52">
        <v>42416</v>
      </c>
    </row>
    <row r="11" spans="1:8" ht="27.75" customHeight="1" x14ac:dyDescent="0.25">
      <c r="A11" s="159"/>
      <c r="B11" s="160"/>
      <c r="C11" s="160"/>
      <c r="D11" s="160"/>
      <c r="E11" s="160"/>
      <c r="F11" s="160"/>
      <c r="G11" s="160"/>
      <c r="H11" s="161"/>
    </row>
    <row r="12" spans="1:8" ht="29.25" customHeight="1" x14ac:dyDescent="0.25">
      <c r="A12" s="155" t="s">
        <v>86</v>
      </c>
      <c r="B12" s="155"/>
      <c r="C12" s="156">
        <v>42416</v>
      </c>
      <c r="D12" s="157"/>
      <c r="E12" s="157"/>
      <c r="F12" s="157"/>
      <c r="G12" s="157"/>
      <c r="H12" s="158"/>
    </row>
    <row r="14" spans="1:8" ht="51" customHeight="1" x14ac:dyDescent="0.25">
      <c r="A14" s="14"/>
      <c r="B14" s="14"/>
      <c r="C14" s="14"/>
      <c r="D14" s="15"/>
      <c r="E14" s="15"/>
      <c r="F14" s="15"/>
      <c r="G14" s="16"/>
      <c r="H14" s="16"/>
    </row>
  </sheetData>
  <mergeCells count="16">
    <mergeCell ref="A6:H6"/>
    <mergeCell ref="A1:H1"/>
    <mergeCell ref="A2:H2"/>
    <mergeCell ref="A5:H5"/>
    <mergeCell ref="A3:H3"/>
    <mergeCell ref="A4:H4"/>
    <mergeCell ref="A12:B12"/>
    <mergeCell ref="C12:H12"/>
    <mergeCell ref="A11:H11"/>
    <mergeCell ref="A7:H7"/>
    <mergeCell ref="A8:B8"/>
    <mergeCell ref="E8:G8"/>
    <mergeCell ref="A9:B9"/>
    <mergeCell ref="E9:G9"/>
    <mergeCell ref="A10:B10"/>
    <mergeCell ref="E10:G10"/>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'!Print_Area</vt:lpstr>
      <vt:lpstr>Teavitamine!Print_Area</vt:lpstr>
      <vt:lpstr>'Väljundid, tulemused'!Print_Area</vt:lpstr>
    </vt:vector>
  </TitlesOfParts>
  <Company>Keskkonnainvesteeringute Keskus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Risto</cp:lastModifiedBy>
  <cp:lastPrinted>2012-09-25T11:33:02Z</cp:lastPrinted>
  <dcterms:created xsi:type="dcterms:W3CDTF">2003-07-04T06:44:33Z</dcterms:created>
  <dcterms:modified xsi:type="dcterms:W3CDTF">2016-02-16T07:42:48Z</dcterms:modified>
</cp:coreProperties>
</file>