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7F338F30-F96E-477C-A313-E29D21925BC6}"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36" l="1"/>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<sst xmlns="http://schemas.openxmlformats.org/spreadsheetml/2006/main" count="1286" uniqueCount="525">
  <si>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</si>
  <si>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</si>
  <si>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</si>
  <si>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</si>
  <si>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</si>
  <si>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</si>
  <si>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</si>
  <si>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</si>
  <si>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</si>
  <si>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</si>
  <si>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</si>
  <si>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</si>
  <si>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</si>
  <si>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</si>
  <si>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</si>
  <si>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</si>
  <si>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</si>
  <si>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</si>
  <si>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</si>
  <si>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</si>
  <si>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</si>
  <si>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</si>
  <si>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</si>
  <si>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</si>
  <si>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</si>
  <si>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</si>
  <si>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</si>
  <si>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</si>
  <si>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</si>
  <si>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</si>
  <si>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</si>
  <si>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</si>
  <si>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</si>
  <si>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</si>
  <si>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</si>
  <si>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</si>
  <si>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</si>
  <si>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</si>
  <si>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</si>
  <si>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</si>
  <si>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</si>
  <si>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</si>
  <si>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</si>
  <si>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</si>
  <si>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</si>
  <si>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</si>
  <si>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</si>
  <si>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</si>
  <si>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</si>
  <si>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</si>
  <si>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</si>
  <si>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</si>
  <si>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</si>
  <si>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</si>
  <si>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</si>
  <si>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</si>
  <si>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</si>
  <si>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</si>
  <si>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</si>
  <si>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</si>
  <si>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</si>
  <si>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</si>
  <si>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</si>
  <si>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</si>
  <si>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</si>
  <si>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</si>
  <si>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</si>
  <si>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</si>
  <si>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</si>
  <si>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</si>
  <si>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</si>
  <si>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</si>
  <si>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</si>
  <si>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</si>
  <si>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</si>
  <si>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</si>
  <si>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</si>
  <si>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</si>
  <si>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</si>
  <si>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</si>
  <si>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</si>
  <si>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</si>
  <si>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</si>
  <si>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</si>
  <si>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</si>
  <si>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</si>
  <si>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</si>
  <si>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</si>
  <si>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</si>
  <si>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</si>
  <si>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</si>
  <si>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</si>
  <si>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</si>
  <si>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</si>
  <si>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</si>
  <si>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</si>
  <si>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</si>
  <si>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</si>
  <si>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</si>
  <si>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</si>
  <si>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</si>
  <si>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</si>
  <si>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</si>
  <si>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</si>
  <si>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</si>
  <si>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</si>
  <si>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</si>
  <si>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</si>
  <si>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</si>
  <si>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</si>
  <si>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</si>
  <si>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</si>
  <si>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</si>
  <si>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</si>
  <si>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</si>
  <si>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</si>
  <si>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</si>
  <si>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</si>
  <si>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</si>
  <si>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</si>
  <si>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</si>
  <si>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</si>
  <si>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</si>
  <si>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</si>
  <si>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</si>
  <si>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</si>
  <si>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</si>
  <si>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</si>
  <si>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</si>
  <si>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</si>
  <si>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</si>
  <si>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</si>
  <si>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</si>
  <si>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</si>
  <si>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</si>
  <si>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</si>
  <si>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</si>
  <si>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</si>
  <si>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</si>
  <si>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</si>
  <si>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</si>
  <si>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</si>
  <si>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</si>
  <si>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</si>
  <si>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</si>
  <si>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</si>
  <si>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</si>
  <si>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</si>
  <si>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</si>
  <si>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</si>
  <si>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</si>
  <si>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</si>
  <si>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</si>
  <si>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</si>
  <si>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</si>
  <si>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</si>
  <si>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</si>
  <si>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</si>
  <si>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</si>
  <si>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</si>
  <si>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</si>
  <si>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</si>
  <si>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</si>
  <si>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</si>
  <si>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</si>
  <si>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</si>
  <si>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</si>
  <si>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</si>
  <si>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</si>
  <si>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</si>
  <si>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</si>
  <si>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</si>
  <si>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</si>
  <si>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</si>
  <si>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</si>
  <si>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</si>
  <si>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</si>
  <si>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</si>
  <si>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</si>
  <si>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</si>
  <si>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</si>
  <si>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</si>
  <si>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</si>
  <si>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</si>
  <si>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</si>
  <si>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</si>
  <si>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</si>
  <si>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</si>
  <si>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</si>
  <si>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</si>
  <si>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</si>
  <si>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</si>
  <si>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</si>
  <si>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</si>
  <si>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</si>
  <si>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</si>
  <si>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</si>
  <si>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</si>
  <si>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</si>
  <si>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</si>
  <si>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</si>
  <si>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</si>
  <si>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</si>
  <si>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</si>
  <si>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</si>
  <si>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</si>
  <si>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</si>
  <si>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</si>
  <si>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</si>
  <si>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</si>
  <si>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</si>
  <si>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</si>
  <si>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</si>
  <si>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</si>
  <si>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</si>
  <si>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</si>
  <si>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</si>
  <si>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</si>
  <si>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</si>
  <si>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</si>
  <si>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</si>
  <si>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</si>
  <si>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</si>
  <si>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</si>
  <si>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</si>
  <si>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</si>
  <si>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</si>
  <si>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</si>
  <si>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</si>
  <si>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</si>
  <si>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</si>
  <si>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</si>
  <si>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</si>
  <si>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</si>
  <si>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</si>
  <si>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</si>
  <si>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</si>
  <si>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</si>
  <si>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</si>
  <si>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</si>
  <si>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</si>
  <si>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</si>
  <si>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</si>
  <si>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</si>
  <si>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</si>
  <si>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</si>
  <si>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</si>
  <si>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</si>
  <si>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</si>
  <si>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</si>
  <si>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</si>
  <si>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</si>
  <si>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</si>
  <si>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</si>
  <si>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</si>
  <si>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</si>
  <si>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</si>
  <si>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</si>
  <si>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</si>
  <si>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</si>
  <si>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</si>
  <si>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</si>
  <si>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</si>
  <si>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</si>
  <si>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</si>
  <si>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</si>
  <si>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</si>
  <si>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</si>
  <si>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</si>
  <si>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</si>
  <si>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</si>
  <si>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</si>
  <si>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</si>
  <si>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</si>
  <si>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</si>
  <si>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</si>
  <si>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</si>
  <si>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</si>
  <si>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</si>
  <si>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</si>
  <si>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</si>
  <si>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</si>
  <si>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</si>
  <si>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</si>
  <si>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</si>
  <si>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</si>
  <si>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</si>
  <si>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</si>
  <si>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</si>
  <si>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</si>
  <si>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</si>
  <si>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</si>
  <si>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</si>
  <si>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</si>
  <si>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</si>
  <si>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</si>
  <si>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</si>
  <si>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</si>
  <si>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</si>
  <si>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</si>
  <si>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</si>
  <si>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</si>
  <si>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</si>
  <si>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</si>
  <si>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</si>
  <si>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</si>
  <si>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</si>
  <si>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</si>
  <si>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</si>
  <si>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</si>
  <si>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</si>
  <si>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</si>
  <si>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</si>
  <si>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</si>
  <si>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</si>
  <si>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</si>
  <si>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</si>
  <si>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</si>
  <si>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</si>
  <si>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</si>
  <si>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</si>
  <si>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</si>
  <si>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</si>
  <si>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</si>
  <si>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</si>
  <si>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</si>
  <si>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</si>
  <si>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</si>
  <si>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</si>
  <si>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</si>
  <si>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</si>
  <si>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</si>
  <si>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</si>
  <si>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</si>
  <si>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</si>
  <si>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</si>
  <si>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</si>
  <si>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</si>
  <si>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</si>
  <si>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</si>
  <si>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</si>
  <si>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</si>
  <si>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</si>
  <si>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</si>
  <si>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</si>
  <si>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</si>
  <si>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</si>
  <si>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</si>
  <si>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</si>
  <si>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</si>
  <si>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</si>
  <si>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</si>
  <si>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</si>
  <si>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</si>
  <si>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</si>
  <si>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</si>
  <si>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</si>
  <si>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</si>
  <si>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</si>
  <si>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</si>
  <si>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</si>
  <si>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</si>
  <si>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</si>
  <si>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</si>
  <si>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</si>
  <si>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</si>
  <si>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</si>
  <si>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</si>
  <si>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</si>
  <si>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</si>
  <si>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</si>
  <si>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</si>
  <si>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</si>
  <si>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</si>
  <si>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</si>
  <si>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</si>
  <si>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</si>
  <si>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</si>
  <si>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</si>
  <si>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</si>
  <si>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</si>
  <si>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</si>
  <si>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</si>
  <si>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</si>
  <si>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</si>
  <si>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</si>
  <si>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</si>
  <si>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</si>
  <si>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</si>
  <si>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</si>
  <si>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</si>
  <si>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</si>
  <si>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</si>
  <si>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</si>
  <si>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</si>
  <si>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</si>
  <si>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</si>
  <si>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</si>
  <si>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</si>
  <si>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</si>
  <si>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</si>
  <si>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</si>
  <si>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</si>
  <si>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</si>
  <si>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</si>
  <si>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</si>
  <si>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</si>
  <si>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</si>
  <si>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</si>
  <si>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</si>
  <si>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</si>
  <si>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</si>
  <si>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</si>
  <si>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</si>
  <si>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</si>
  <si>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</si>
  <si>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</si>
  <si>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</si>
  <si>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</si>
  <si>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</si>
  <si>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</si>
  <si>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</si>
  <si>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</si>
  <si>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</si>
  <si>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</si>
  <si>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</si>
  <si>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</si>
  <si>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</si>
  <si>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</si>
  <si>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</si>
  <si>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</si>
  <si>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</si>
  <si>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</si>
  <si>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</si>
  <si>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</si>
  <si>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</si>
  <si>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</si>
  <si>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</si>
  <si>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</si>
  <si>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</si>
  <si>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</si>
  <si>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</si>
  <si>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</si>
  <si>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</si>
  <si>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</si>
  <si>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</si>
  <si>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</si>
  <si>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</si>
  <si>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</si>
  <si>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</si>
  <si>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</si>
  <si>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</si>
  <si>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</si>
  <si>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</si>
  <si>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</si>
  <si>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</si>
  <si>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</si>
  <si>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</si>
  <si>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</si>
  <si>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</si>
  <si>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</si>
  <si>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</si>
  <si>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</si>
  <si>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</si>
  <si>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</si>
  <si>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</si>
  <si>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</si>
  <si>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Kalvi hoiuala</t>
  </si>
  <si>
    <t>KLO2000057</t>
  </si>
  <si>
    <t>Lääne-Viru maakond</t>
  </si>
  <si>
    <t>VI</t>
  </si>
  <si>
    <t>Aseri loodusala</t>
  </si>
  <si>
    <t>Keskkonnaamet</t>
  </si>
  <si>
    <t>Aseri maastikukaitseala, Kalvi hoiuala, Arupealse hoiuala kaitsekorralduskava</t>
  </si>
  <si>
    <t>2011-2020</t>
  </si>
  <si>
    <t>Liggi Namm</t>
  </si>
  <si>
    <t>Kaitsekorralduskava tegevuste periood lõppes 2020. aastal. 2024. aastal kinnitati Keskkonnaameti peadirektori asetäitja korraldusega 2011. aastal kinnitatud kava uuesti kuni selle uuendamiseni. Tegevuste mõttes on kava asjakohane ka hindamise ajal 2026. aastal.</t>
  </si>
  <si>
    <t>Riigi Teataja</t>
  </si>
  <si>
    <t>Kalvi hoiualal ei ole ühtegi liiki kaitseväärtuseks seatud.</t>
  </si>
  <si>
    <t>kaitsekorralduskava</t>
  </si>
  <si>
    <t>Hoiualade kaitse alla võtmise määrusega on kaitseväärtuseks määratud üks elupaigatüüp - kadastikud (5130). Kaitsekorralduskava selgitab, et kadastike kaitsena hoiuala oma eesmärki ei täida, neid on pisikeste laikudena vähe teiste pärandniidutüüpide sees. Kaitsekorralduskavas on kirjas, kui palju umbes ja mis tüüpi pärandniite hoiualal tegelikult on.</t>
  </si>
  <si>
    <t>Kaitsekorralduskava selgitab, et kadastike kaitsena hoiuala oma eesmärki ei täida, neid on pisikeste laikudena vähe teiste pärandniidutüüpide sees. Suuremad kadastikualad jäävad hoiualast väljapoole.</t>
  </si>
  <si>
    <t>Kaitsekorralduskava nimetab vajaduse ja tegevusena pärandniitude kaardistamise ja andmekogusse kandmise.</t>
  </si>
  <si>
    <t>kaitsekorralduskava, EELIS</t>
  </si>
  <si>
    <t>Alal on hoiuala määrusega määratud üks kaitseväärtus (kadastikud) ja sellel on survetegurid tuvastatud.</t>
  </si>
  <si>
    <t>Probleemiks on pärandniitude mittehooldamine.</t>
  </si>
  <si>
    <t>Alal on hoiuala määrusega määratud üks kaitseväärtus (kadastikud) ja sellele on kaitse-eesmärgid seatud.</t>
  </si>
  <si>
    <t>Vajalik on pärandniitude taastamine ja hooldamine.</t>
  </si>
  <si>
    <t>Keskkonnaameti piirkondlik spetsialist, hindaja teadmised</t>
  </si>
  <si>
    <t>2022. a inventeerisid Keskkonnaameti spetsialistid pärandniite.</t>
  </si>
  <si>
    <t>EELIS, Riigi Teataja, Keskkonnaameti dokumendihaldussüsteem</t>
  </si>
  <si>
    <t>Toimus avalik koosolek.</t>
  </si>
  <si>
    <t>loodushoiutööde andmed (sh RMK, ELF), EELIS toetuste andmekiht</t>
  </si>
  <si>
    <t>Midagi ei ole rakendatud, seetõttu pole olnud põhjust kaasata.</t>
  </si>
  <si>
    <t>Keskkonnaameti dokumendihaldussüsteem</t>
  </si>
  <si>
    <t>Selliseid töid ei ole planeeritud.</t>
  </si>
  <si>
    <t>Kalvi hoiualal ei ole aastatel  2010-2025 (tõenäoliselt varemgi) pärandniite hooldatud.</t>
  </si>
  <si>
    <t>kaitsekorralduskava, EELIS, KESE</t>
  </si>
  <si>
    <t>kaitsekorralduskava, EELIS, KESE, Keskkonnaameti dokumendihaldussüsteem, külastustaristu virtuaalkontor</t>
  </si>
  <si>
    <t>kaitsekorralduskava, Keskkonnaameti dokumendihaldussüsteem</t>
  </si>
  <si>
    <t>Tehtud on kaitsekorraldusperioodi II etapi (2015-2019) tegevuskava ja eelarve täpsustamine. Uut kaitse-eeskirja pole menetletud.</t>
  </si>
  <si>
    <t>Külastustaristu virtuaalkontor</t>
  </si>
  <si>
    <t>Hoiuala on tähistatud. Teised kaitsekorralduskavas nimetatud tööd (lõkkekohtade hooldamine, prahi koristamine, avalikkuse teavitamine) on planeeritud vastavalt vajadusele, Kalvi hoiualal pole need vajalikud.</t>
  </si>
  <si>
    <t>Ei ole.</t>
  </si>
  <si>
    <t>loodushoiutööde andmed (sh RMK, ELF)</t>
  </si>
  <si>
    <t>Kuna ühtegi pärandniitu pole vähemalt 15 aastat hooldatud, on nende seisund eeldatavasti halvenenud. 2022. a Keskkonnaameti välitöö alusel on pärandniidud kulustunud, kohati on suurekasvulised rohttaimed väiksemad välja tõrjunud ning mitmel pool on põõsastega täiskasvanud alad.</t>
  </si>
  <si>
    <t>Halvenenud on pärandniitude seisund.</t>
  </si>
  <si>
    <t>Pärandniitude seisundi parandamiseks on vaja neid sobilike võtetega hooldada (eelnevalt taastada).</t>
  </si>
  <si>
    <t>hindaja teadmised</t>
  </si>
  <si>
    <t>Keskkonnaagentuur, ELME kaardikihid</t>
  </si>
  <si>
    <t>Hindamisel on lähtutud suunised vastamiseseks sellest osast, mida teha siis, kui muutust pole võimalik hinnata. Kalvi hoiuala hindepunktid nelja ökosüsteemi teenuse (mulla org C, elupaigahüve, tolmeldamine, vee reguleerimisvõime) kaardi alusel on 6,24 (keskmine).</t>
  </si>
  <si>
    <t>Hindamisel on lähtutud suunised vastamiseseks sellest osast, mida teha siis, kui muutust pole võimalik hinnata. Kalvi hoiuala sidususe hindepunktid ELME kaardikihtide alusel on 42,1 (halb). Loodusmaastiku sidusus on halb, sest hoiuala on väike (26 ha), eraldatud ja ümber on suures osas põllumajandusmaastik</t>
  </si>
  <si>
    <t>Riigi Teataja, hindaja arvamus, kaitsekorralduskava</t>
  </si>
  <si>
    <t>Kaitsekorralduskavas on kirjas, et Kalvi hoiuala tuleks liita Aseri maastikukaitsealaga ja kehtestada piiranguvööndi režiim. Tulemuslikkuse hindaja arvates ei ole see tingimata vajalik, sest pärandniite saab kaitsta ka hoiualal. Vaja on muuta hoiualade kaitse alla võtmise määruses kaitse-eesmärgina nimetatud elupaigatüüpe.</t>
  </si>
  <si>
    <t>Riigi Teataja, EELIS</t>
  </si>
  <si>
    <t>Kaitse-eesmärgiks tuleb lisada aas-rebasesaba ja ürt-punanupuga niidud (6510) ning kuivad niidud lubjarikkal mullal (6210), mis on EELISe järgi alal olemas.</t>
  </si>
  <si>
    <t>Vaja on muuta hoiualade kaitse alla võtmise määruses kaitse-eesmärgina nimetatud elupaigatüüpe. Juba kaitsekorralduskava toob välja, et hoiuala ei toimi kadastike (5130) kaitsena, sest neid on seal vaid pisikeste laikudena teiste tüüpide sees. Kaitse-eesmärgiks tuleb lisada aas-rebasesaba ja ürt-punanupuga niidud (6510) ning kuivad niidud lubjarikkal mullal (6210), mis on EELISe järgi alal olemas.</t>
  </si>
  <si>
    <t>Hoiuala on moodustatud kadastike kaitseks, kuid arvestatav kadastik jääb hoiuala piirist välja. Lisaks piirneb hoiualaga teisigi pärandniite, mis 2023. a invetnuuri alusel on suuremad ja esinduslikkumad kui hoiualal. Seetõttu võiks kaaluda hoiuala laiendamist. Kuid see on otstarbekas, kui niite hakatakse hooldama. On tähelepanuväärne, et vähemalt 15 aastat ei ole hoiualal ühtegi pärandniitu hooldatud (ala on tervenisti riigimaa, volitatud asutus Maa- ja Ruumiamet).</t>
  </si>
  <si>
    <t>Planeeritud tegevustest pole tehtud: kaitsealuste taimede kasvukohtade ja seisundi väljaselgitamine (alal on teada üks kahkjaspunase sõrmkäpa kasvukoht, viimane vaatlus 2010. a); pärandniitude taastamine ja hooldamine (pole leitud hooldajat, hoiuala on tervenisti riigimaal, pole pakutud rendile); regulaarsed järelevalvereidid (on kaitsekorralduskavas planeeritud aga piiratud ressursside korral pole Kalvi hoiualal tingimata vajalik).</t>
  </si>
  <si>
    <t>Kaitsekorralduskavas on planeeritud regulaarne järelevalve, mida pole tehtud. Arvestades hoiuala väiksust ja kaitseväärtuseid, ei ole hindaja arvates tänapäeval piiratud ressursside tingimustes regulaarne järelvalve tingimata vajalik.</t>
  </si>
  <si>
    <r>
      <t>Hindamisel on lähtutud järgmisest juhisest: "</t>
    </r>
    <r>
      <rPr>
        <i/>
        <sz val="10"/>
        <color theme="1"/>
        <rFont val="Arial"/>
        <family val="2"/>
        <charset val="186"/>
      </rPr>
      <t>Kuni ühtlustatud survetegurite määratlemise metoodika välja töötamiseni saab piisavaks lugeda üldiseid kirjeldavaid hinnanguid."</t>
    </r>
  </si>
  <si>
    <r>
      <t>Kaitse-eesmärk on seatud läbi hooldamise, kuid ei määratle elupaikade soovitud seisundit ega pindala: "</t>
    </r>
    <r>
      <rPr>
        <sz val="10"/>
        <color theme="1"/>
        <rFont val="Arial"/>
        <family val="2"/>
        <charset val="186"/>
      </rPr>
      <t>Kalvi hoiuala traditsioonilise kasutuslaadi taastamine ja pool-looduslike koosluste regulaarne hooldamine elupaigatüüpide taastamiseks ja säilitamiseks."</t>
    </r>
  </si>
  <si>
    <t>Pärandniidud on kaardistatud. Kavandatud on kaitsealuste taimede kasvukohtade ja seisundi väljaselgitamine. Eraldi ülepinnaline inventuur pole vajalik, kuid alal on teada üks kahkjaspunase sõrmkäpa kasvukoht, mille viimane vaatlus on 2010. aastast. Seal oleks vaja teha kordusvaatlus.</t>
  </si>
  <si>
    <t>loodushoiutööde andmed (sh RMK, ELF), EELIS toetuste andmekiht, hindaja ekspertarvamus</t>
  </si>
  <si>
    <t>Riigi Teataja, EELIS, hindaja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</si>
</sst>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i/>
      <sz val="1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6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66"/>
      <tableStyleElement type="headerRow" dxfId="365"/>
      <tableStyleElement type="totalRow" dxfId="364"/>
      <tableStyleElement type="firstColumn" dxfId="363"/>
      <tableStyleElement type="lastColumn" dxfId="362"/>
      <tableStyleElement type="secondRowStripe" dxfId="361"/>
      <tableStyleElement type="secondColumnStripe" dxfId="360"/>
    </tableStyle>
    <tableStyle name="E_Table2_Green" pivot="0" count="7" xr9:uid="{00000000-0011-0000-FFFF-FFFF01000000}">
      <tableStyleElement type="wholeTable" dxfId="359"/>
      <tableStyleElement type="headerRow" dxfId="358"/>
      <tableStyleElement type="totalRow" dxfId="357"/>
      <tableStyleElement type="firstColumn" dxfId="356"/>
      <tableStyleElement type="lastColumn" dxfId="355"/>
      <tableStyleElement type="secondRowStripe" dxfId="354"/>
      <tableStyleElement type="secondColumnStripe" dxfId="35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Kalvi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76" t="s">
        <v>0</v>
      </c>
      <c r="C3" s="176"/>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8" x14ac:dyDescent="0.3">
      <c r="B7" s="37" t="s">
        <v>60</v>
      </c>
      <c r="C7" s="175" t="s">
        <v>468</v>
      </c>
    </row>
    <row r="8" spans="2:4" ht="13.2" x14ac:dyDescent="0.3">
      <c r="B8" s="37" t="s">
        <v>61</v>
      </c>
      <c r="C8" s="36" t="s">
        <v>469</v>
      </c>
    </row>
    <row r="9" spans="2:4" ht="13.2" x14ac:dyDescent="0.3">
      <c r="B9" s="37" t="s">
        <v>62</v>
      </c>
      <c r="C9" s="36">
        <v>2005</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470</v>
      </c>
      <c r="D17" s="63"/>
    </row>
    <row r="18" spans="2:4" ht="13.2" x14ac:dyDescent="0.3">
      <c r="B18" s="37" t="s">
        <v>71</v>
      </c>
      <c r="C18" s="37" t="s">
        <v>471</v>
      </c>
    </row>
    <row r="19" spans="2:4" ht="13.2" x14ac:dyDescent="0.3">
      <c r="B19" s="37" t="s">
        <v>72</v>
      </c>
      <c r="C19" s="37" t="s">
        <v>472</v>
      </c>
    </row>
    <row r="20" spans="2:4" ht="13.2" x14ac:dyDescent="0.3">
      <c r="B20" s="37" t="s">
        <v>73</v>
      </c>
      <c r="C20" s="37">
        <v>26</v>
      </c>
    </row>
    <row r="21" spans="2:4" ht="13.2" x14ac:dyDescent="0.3">
      <c r="B21" s="37" t="s">
        <v>74</v>
      </c>
      <c r="C21" s="37">
        <v>26</v>
      </c>
    </row>
    <row r="22" spans="2:4" ht="13.2" x14ac:dyDescent="0.3">
      <c r="B22" s="37" t="s">
        <v>75</v>
      </c>
      <c r="C22" s="37">
        <v>0</v>
      </c>
    </row>
    <row r="23" spans="2:4" ht="26.4" x14ac:dyDescent="0.3">
      <c r="B23" s="37" t="s">
        <v>76</v>
      </c>
      <c r="C23" s="37" t="s">
        <v>473</v>
      </c>
    </row>
    <row r="24" spans="2:4" ht="13.2" x14ac:dyDescent="0.3">
      <c r="B24" s="37" t="s">
        <v>77</v>
      </c>
      <c r="C24" s="37" t="s">
        <v>474</v>
      </c>
    </row>
    <row r="25" spans="2:4" ht="13.2" x14ac:dyDescent="0.3">
      <c r="B25" s="37" t="s">
        <v>78</v>
      </c>
      <c r="C25" s="37" t="s">
        <v>475</v>
      </c>
    </row>
    <row r="26" spans="2:4" ht="13.2" x14ac:dyDescent="0.3">
      <c r="B26" s="37" t="s">
        <v>454</v>
      </c>
      <c r="C26" s="37">
        <f ca="1">YEAR(TODAY())</f>
        <v>2026</v>
      </c>
    </row>
    <row r="27" spans="2:4" ht="52.8" x14ac:dyDescent="0.3">
      <c r="B27" s="37" t="s">
        <v>403</v>
      </c>
      <c r="C27" s="39">
        <v>46100</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G195" activePane="bottomRight" state="frozen"/>
      <selection pane="topRight" activeCell="D1" sqref="D1"/>
      <selection pane="bottomLeft" activeCell="A2" sqref="A2"/>
      <selection pane="bottomRight" activeCell="K192" sqref="K192"/>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79" t="s">
        <v>90</v>
      </c>
      <c r="B2" s="179" t="s">
        <v>90</v>
      </c>
      <c r="C2" s="192">
        <v>0</v>
      </c>
      <c r="D2" s="201" t="s">
        <v>91</v>
      </c>
      <c r="E2" s="189" t="s">
        <v>92</v>
      </c>
      <c r="F2" s="183" t="s">
        <v>93</v>
      </c>
      <c r="G2" s="187" t="s">
        <v>94</v>
      </c>
      <c r="H2" s="100" t="s">
        <v>95</v>
      </c>
      <c r="I2" s="5">
        <v>0</v>
      </c>
      <c r="J2" s="72" t="b">
        <v>0</v>
      </c>
      <c r="K2" s="6"/>
      <c r="L2" s="57"/>
    </row>
    <row r="3" spans="1:12" s="14" customFormat="1" ht="45" customHeight="1" x14ac:dyDescent="0.3">
      <c r="A3" s="180"/>
      <c r="B3" s="180"/>
      <c r="C3" s="193"/>
      <c r="D3" s="202"/>
      <c r="E3" s="190"/>
      <c r="F3" s="185"/>
      <c r="G3" s="247"/>
      <c r="H3" s="7" t="s">
        <v>96</v>
      </c>
      <c r="I3" s="8">
        <v>1</v>
      </c>
      <c r="J3" s="73" t="b">
        <v>0</v>
      </c>
      <c r="K3" s="9"/>
      <c r="L3" s="57"/>
    </row>
    <row r="4" spans="1:12" s="14" customFormat="1" ht="26.25" customHeight="1" x14ac:dyDescent="0.3">
      <c r="A4" s="180"/>
      <c r="B4" s="180"/>
      <c r="C4" s="193"/>
      <c r="D4" s="202"/>
      <c r="E4" s="190"/>
      <c r="F4" s="185"/>
      <c r="G4" s="247"/>
      <c r="H4" s="7" t="s">
        <v>97</v>
      </c>
      <c r="I4" s="8">
        <v>1</v>
      </c>
      <c r="J4" s="73" t="b">
        <v>0</v>
      </c>
      <c r="K4" s="9"/>
      <c r="L4" s="57"/>
    </row>
    <row r="5" spans="1:12" s="14" customFormat="1" ht="26.4" x14ac:dyDescent="0.3">
      <c r="A5" s="180"/>
      <c r="B5" s="180"/>
      <c r="C5" s="193"/>
      <c r="D5" s="202"/>
      <c r="E5" s="190"/>
      <c r="F5" s="185"/>
      <c r="G5" s="247"/>
      <c r="H5" s="7" t="s">
        <v>98</v>
      </c>
      <c r="I5" s="8">
        <v>2</v>
      </c>
      <c r="J5" s="73" t="b">
        <v>0</v>
      </c>
      <c r="K5" s="9"/>
      <c r="L5" s="57"/>
    </row>
    <row r="6" spans="1:12" s="14" customFormat="1" ht="39.6" x14ac:dyDescent="0.3">
      <c r="A6" s="180"/>
      <c r="B6" s="180"/>
      <c r="C6" s="193"/>
      <c r="D6" s="202"/>
      <c r="E6" s="190"/>
      <c r="F6" s="185"/>
      <c r="G6" s="247"/>
      <c r="H6" s="7" t="s">
        <v>99</v>
      </c>
      <c r="I6" s="8">
        <v>2</v>
      </c>
      <c r="J6" s="73" t="b">
        <v>0</v>
      </c>
      <c r="K6" s="9"/>
      <c r="L6" s="57"/>
    </row>
    <row r="7" spans="1:12" s="14" customFormat="1" x14ac:dyDescent="0.3">
      <c r="A7" s="180"/>
      <c r="B7" s="180"/>
      <c r="C7" s="193"/>
      <c r="D7" s="202"/>
      <c r="E7" s="190"/>
      <c r="F7" s="185"/>
      <c r="G7" s="247"/>
      <c r="H7" s="7" t="s">
        <v>100</v>
      </c>
      <c r="I7" s="8">
        <v>3</v>
      </c>
      <c r="J7" s="73" t="b">
        <v>0</v>
      </c>
      <c r="K7" s="9"/>
      <c r="L7" s="57"/>
    </row>
    <row r="8" spans="1:12" s="14" customFormat="1" ht="105.6" x14ac:dyDescent="0.3">
      <c r="A8" s="180"/>
      <c r="B8" s="180"/>
      <c r="C8" s="193"/>
      <c r="D8" s="202"/>
      <c r="E8" s="190"/>
      <c r="F8" s="185"/>
      <c r="G8" s="247"/>
      <c r="H8" s="7" t="s">
        <v>101</v>
      </c>
      <c r="I8" s="8">
        <v>3</v>
      </c>
      <c r="J8" s="73" t="b">
        <v>1</v>
      </c>
      <c r="K8" s="9" t="s">
        <v>288</v>
      </c>
      <c r="L8" s="57" t="s">
        <v>476</v>
      </c>
    </row>
    <row r="9" spans="1:12" s="14" customFormat="1" ht="26.4" x14ac:dyDescent="0.3">
      <c r="A9" s="181"/>
      <c r="B9" s="181"/>
      <c r="C9" s="194"/>
      <c r="D9" s="203"/>
      <c r="E9" s="191"/>
      <c r="F9" s="186"/>
      <c r="G9" s="188"/>
      <c r="H9" s="101" t="s">
        <v>102</v>
      </c>
      <c r="I9" s="11" t="s">
        <v>385</v>
      </c>
      <c r="J9" s="74" t="b">
        <v>0</v>
      </c>
      <c r="K9" s="12"/>
      <c r="L9" s="58"/>
    </row>
    <row r="10" spans="1:12" s="14" customFormat="1" ht="27.75" customHeight="1" x14ac:dyDescent="0.3">
      <c r="A10" s="179" t="s">
        <v>104</v>
      </c>
      <c r="B10" s="179" t="s">
        <v>105</v>
      </c>
      <c r="C10" s="192" t="s">
        <v>106</v>
      </c>
      <c r="D10" s="198" t="s">
        <v>107</v>
      </c>
      <c r="E10" s="195" t="s">
        <v>108</v>
      </c>
      <c r="F10" s="179" t="s">
        <v>93</v>
      </c>
      <c r="G10" s="179" t="s">
        <v>109</v>
      </c>
      <c r="H10" s="100" t="s">
        <v>110</v>
      </c>
      <c r="I10" s="5">
        <v>0</v>
      </c>
      <c r="J10" s="75" t="b">
        <v>0</v>
      </c>
      <c r="K10" s="17"/>
      <c r="L10" s="4"/>
    </row>
    <row r="11" spans="1:12" s="14" customFormat="1" ht="27.75" customHeight="1" x14ac:dyDescent="0.3">
      <c r="A11" s="180"/>
      <c r="B11" s="180"/>
      <c r="C11" s="193"/>
      <c r="D11" s="199"/>
      <c r="E11" s="196"/>
      <c r="F11" s="180"/>
      <c r="G11" s="180"/>
      <c r="H11" s="7" t="s">
        <v>111</v>
      </c>
      <c r="I11" s="8">
        <v>1</v>
      </c>
      <c r="J11" s="76" t="b">
        <v>0</v>
      </c>
      <c r="K11" s="15"/>
      <c r="L11" s="7"/>
    </row>
    <row r="12" spans="1:12" s="14" customFormat="1" ht="27.75" customHeight="1" x14ac:dyDescent="0.3">
      <c r="A12" s="180"/>
      <c r="B12" s="180"/>
      <c r="C12" s="193"/>
      <c r="D12" s="199"/>
      <c r="E12" s="196"/>
      <c r="F12" s="180"/>
      <c r="G12" s="180"/>
      <c r="H12" s="7" t="s">
        <v>112</v>
      </c>
      <c r="I12" s="8">
        <v>2</v>
      </c>
      <c r="J12" s="76" t="b">
        <v>0</v>
      </c>
      <c r="K12" s="15"/>
      <c r="L12" s="7"/>
    </row>
    <row r="13" spans="1:12" s="14" customFormat="1" ht="27.75" customHeight="1" x14ac:dyDescent="0.3">
      <c r="A13" s="180"/>
      <c r="B13" s="180"/>
      <c r="C13" s="193"/>
      <c r="D13" s="199"/>
      <c r="E13" s="196"/>
      <c r="F13" s="180"/>
      <c r="G13" s="180"/>
      <c r="H13" s="7" t="s">
        <v>113</v>
      </c>
      <c r="I13" s="8">
        <v>3</v>
      </c>
      <c r="J13" s="76" t="b">
        <v>0</v>
      </c>
      <c r="K13" s="15"/>
      <c r="L13" s="7"/>
    </row>
    <row r="14" spans="1:12" s="14" customFormat="1" ht="117.75" customHeight="1" x14ac:dyDescent="0.3">
      <c r="A14" s="181"/>
      <c r="B14" s="181"/>
      <c r="C14" s="194"/>
      <c r="D14" s="200"/>
      <c r="E14" s="197"/>
      <c r="F14" s="181"/>
      <c r="G14" s="181"/>
      <c r="H14" s="101" t="s">
        <v>383</v>
      </c>
      <c r="I14" s="11" t="s">
        <v>385</v>
      </c>
      <c r="J14" s="77" t="b">
        <v>1</v>
      </c>
      <c r="K14" s="18" t="s">
        <v>477</v>
      </c>
      <c r="L14" s="10" t="s">
        <v>478</v>
      </c>
    </row>
    <row r="15" spans="1:12" s="14" customFormat="1" ht="27.75" customHeight="1" x14ac:dyDescent="0.3">
      <c r="A15" s="179" t="s">
        <v>104</v>
      </c>
      <c r="B15" s="179" t="s">
        <v>105</v>
      </c>
      <c r="C15" s="192" t="s">
        <v>114</v>
      </c>
      <c r="D15" s="201" t="s">
        <v>115</v>
      </c>
      <c r="E15" s="195" t="s">
        <v>116</v>
      </c>
      <c r="F15" s="183" t="s">
        <v>93</v>
      </c>
      <c r="G15" s="179" t="s">
        <v>94</v>
      </c>
      <c r="H15" s="100" t="s">
        <v>117</v>
      </c>
      <c r="I15" s="5">
        <v>0</v>
      </c>
      <c r="J15" s="75" t="b">
        <v>0</v>
      </c>
      <c r="K15" s="17"/>
      <c r="L15" s="4"/>
    </row>
    <row r="16" spans="1:12" s="14" customFormat="1" ht="27.75" customHeight="1" x14ac:dyDescent="0.3">
      <c r="A16" s="180"/>
      <c r="B16" s="180"/>
      <c r="C16" s="193"/>
      <c r="D16" s="202"/>
      <c r="E16" s="196"/>
      <c r="F16" s="185"/>
      <c r="G16" s="180"/>
      <c r="H16" s="7" t="s">
        <v>111</v>
      </c>
      <c r="I16" s="8">
        <v>1</v>
      </c>
      <c r="J16" s="76" t="b">
        <v>0</v>
      </c>
      <c r="K16" s="15"/>
      <c r="L16" s="7"/>
    </row>
    <row r="17" spans="1:12" s="14" customFormat="1" ht="27.75" customHeight="1" x14ac:dyDescent="0.3">
      <c r="A17" s="180"/>
      <c r="B17" s="180"/>
      <c r="C17" s="193"/>
      <c r="D17" s="202"/>
      <c r="E17" s="196"/>
      <c r="F17" s="185"/>
      <c r="G17" s="180"/>
      <c r="H17" s="7" t="s">
        <v>112</v>
      </c>
      <c r="I17" s="8">
        <v>2</v>
      </c>
      <c r="J17" s="76" t="b">
        <v>0</v>
      </c>
      <c r="K17" s="15"/>
      <c r="L17" s="7"/>
    </row>
    <row r="18" spans="1:12" s="14" customFormat="1" ht="27.75" customHeight="1" x14ac:dyDescent="0.3">
      <c r="A18" s="180"/>
      <c r="B18" s="180"/>
      <c r="C18" s="193"/>
      <c r="D18" s="202"/>
      <c r="E18" s="196"/>
      <c r="F18" s="185"/>
      <c r="G18" s="180"/>
      <c r="H18" s="7" t="s">
        <v>113</v>
      </c>
      <c r="I18" s="8">
        <v>3</v>
      </c>
      <c r="J18" s="78" t="b">
        <v>1</v>
      </c>
      <c r="K18" s="15" t="s">
        <v>479</v>
      </c>
      <c r="L18" s="7" t="s">
        <v>480</v>
      </c>
    </row>
    <row r="19" spans="1:12" s="14" customFormat="1" ht="102" customHeight="1" x14ac:dyDescent="0.3">
      <c r="A19" s="181"/>
      <c r="B19" s="181"/>
      <c r="C19" s="194"/>
      <c r="D19" s="203"/>
      <c r="E19" s="197"/>
      <c r="F19" s="186"/>
      <c r="G19" s="181"/>
      <c r="H19" s="101" t="s">
        <v>384</v>
      </c>
      <c r="I19" s="11" t="s">
        <v>385</v>
      </c>
      <c r="J19" s="77" t="b">
        <v>0</v>
      </c>
      <c r="K19" s="18"/>
      <c r="L19" s="10"/>
    </row>
    <row r="20" spans="1:12" s="14" customFormat="1" ht="39.6" hidden="1" x14ac:dyDescent="0.3">
      <c r="A20" s="179" t="s">
        <v>104</v>
      </c>
      <c r="B20" s="179" t="s">
        <v>105</v>
      </c>
      <c r="C20" s="192" t="s">
        <v>118</v>
      </c>
      <c r="D20" s="201" t="s">
        <v>462</v>
      </c>
      <c r="E20" s="189" t="s">
        <v>120</v>
      </c>
      <c r="F20" s="183" t="s">
        <v>93</v>
      </c>
      <c r="G20" s="179" t="s">
        <v>94</v>
      </c>
      <c r="H20" s="4" t="s">
        <v>121</v>
      </c>
      <c r="I20" s="5">
        <v>0</v>
      </c>
      <c r="J20" s="75" t="b">
        <v>0</v>
      </c>
      <c r="K20" s="17"/>
      <c r="L20" s="4"/>
    </row>
    <row r="21" spans="1:12" s="14" customFormat="1" ht="39.6" hidden="1" x14ac:dyDescent="0.3">
      <c r="A21" s="180"/>
      <c r="B21" s="180"/>
      <c r="C21" s="193"/>
      <c r="D21" s="202"/>
      <c r="E21" s="190"/>
      <c r="F21" s="185"/>
      <c r="G21" s="180"/>
      <c r="H21" s="7" t="s">
        <v>122</v>
      </c>
      <c r="I21" s="8">
        <v>1</v>
      </c>
      <c r="J21" s="76" t="b">
        <v>0</v>
      </c>
      <c r="K21" s="15"/>
      <c r="L21" s="7"/>
    </row>
    <row r="22" spans="1:12" s="14" customFormat="1" ht="39.6" hidden="1" x14ac:dyDescent="0.3">
      <c r="A22" s="180"/>
      <c r="B22" s="180"/>
      <c r="C22" s="193"/>
      <c r="D22" s="202"/>
      <c r="E22" s="190"/>
      <c r="F22" s="185"/>
      <c r="G22" s="180"/>
      <c r="H22" s="7" t="s">
        <v>123</v>
      </c>
      <c r="I22" s="8">
        <v>2</v>
      </c>
      <c r="J22" s="76" t="b">
        <v>0</v>
      </c>
      <c r="K22" s="15"/>
      <c r="L22" s="7"/>
    </row>
    <row r="23" spans="1:12" s="14" customFormat="1" ht="39.6" hidden="1" x14ac:dyDescent="0.3">
      <c r="A23" s="180"/>
      <c r="B23" s="180"/>
      <c r="C23" s="193"/>
      <c r="D23" s="202"/>
      <c r="E23" s="190"/>
      <c r="F23" s="185"/>
      <c r="G23" s="180"/>
      <c r="H23" s="7" t="s">
        <v>124</v>
      </c>
      <c r="I23" s="8">
        <v>3</v>
      </c>
      <c r="J23" s="76" t="b">
        <v>0</v>
      </c>
      <c r="K23" s="15"/>
      <c r="L23" s="7"/>
    </row>
    <row r="24" spans="1:12" s="14" customFormat="1" ht="26.4" hidden="1" x14ac:dyDescent="0.3">
      <c r="A24" s="181"/>
      <c r="B24" s="181"/>
      <c r="C24" s="194"/>
      <c r="D24" s="203"/>
      <c r="E24" s="191"/>
      <c r="F24" s="186"/>
      <c r="G24" s="181"/>
      <c r="H24" s="10" t="s">
        <v>125</v>
      </c>
      <c r="I24" s="11" t="s">
        <v>385</v>
      </c>
      <c r="J24" s="77" t="b">
        <v>0</v>
      </c>
      <c r="K24" s="18"/>
      <c r="L24" s="10"/>
    </row>
    <row r="25" spans="1:12" s="14" customFormat="1" ht="39.6" x14ac:dyDescent="0.3">
      <c r="A25" s="179" t="s">
        <v>104</v>
      </c>
      <c r="B25" s="179" t="s">
        <v>105</v>
      </c>
      <c r="C25" s="192" t="s">
        <v>126</v>
      </c>
      <c r="D25" s="201" t="s">
        <v>463</v>
      </c>
      <c r="E25" s="189" t="s">
        <v>128</v>
      </c>
      <c r="F25" s="183" t="s">
        <v>93</v>
      </c>
      <c r="G25" s="179" t="s">
        <v>94</v>
      </c>
      <c r="H25" s="4" t="s">
        <v>129</v>
      </c>
      <c r="I25" s="5">
        <v>0</v>
      </c>
      <c r="J25" s="75" t="b">
        <v>0</v>
      </c>
      <c r="K25" s="17"/>
      <c r="L25" s="4"/>
    </row>
    <row r="26" spans="1:12" s="14" customFormat="1" ht="39.6" x14ac:dyDescent="0.3">
      <c r="A26" s="180"/>
      <c r="B26" s="180"/>
      <c r="C26" s="193"/>
      <c r="D26" s="202"/>
      <c r="E26" s="190"/>
      <c r="F26" s="185"/>
      <c r="G26" s="180"/>
      <c r="H26" s="7" t="s">
        <v>122</v>
      </c>
      <c r="I26" s="8">
        <v>1</v>
      </c>
      <c r="J26" s="76" t="b">
        <v>0</v>
      </c>
      <c r="K26" s="15"/>
      <c r="L26" s="15"/>
    </row>
    <row r="27" spans="1:12" s="14" customFormat="1" ht="39.6" x14ac:dyDescent="0.3">
      <c r="A27" s="180"/>
      <c r="B27" s="180"/>
      <c r="C27" s="193"/>
      <c r="D27" s="202"/>
      <c r="E27" s="190"/>
      <c r="F27" s="185"/>
      <c r="G27" s="180"/>
      <c r="H27" s="7" t="s">
        <v>123</v>
      </c>
      <c r="I27" s="8">
        <v>2</v>
      </c>
      <c r="J27" s="76" t="b">
        <v>0</v>
      </c>
      <c r="K27" s="15"/>
      <c r="L27" s="15"/>
    </row>
    <row r="28" spans="1:12" s="14" customFormat="1" ht="92.4" x14ac:dyDescent="0.3">
      <c r="A28" s="180"/>
      <c r="B28" s="180"/>
      <c r="C28" s="193"/>
      <c r="D28" s="202"/>
      <c r="E28" s="190"/>
      <c r="F28" s="185"/>
      <c r="G28" s="180"/>
      <c r="H28" s="7" t="s">
        <v>124</v>
      </c>
      <c r="I28" s="8">
        <v>3</v>
      </c>
      <c r="J28" s="76" t="b">
        <v>1</v>
      </c>
      <c r="K28" s="15" t="s">
        <v>479</v>
      </c>
      <c r="L28" s="7" t="s">
        <v>481</v>
      </c>
    </row>
    <row r="29" spans="1:12" s="14" customFormat="1" ht="26.4" x14ac:dyDescent="0.3">
      <c r="A29" s="181"/>
      <c r="B29" s="181"/>
      <c r="C29" s="194"/>
      <c r="D29" s="203"/>
      <c r="E29" s="191"/>
      <c r="F29" s="186"/>
      <c r="G29" s="181"/>
      <c r="H29" s="10" t="s">
        <v>125</v>
      </c>
      <c r="I29" s="11" t="s">
        <v>385</v>
      </c>
      <c r="J29" s="77" t="b">
        <v>0</v>
      </c>
      <c r="K29" s="18"/>
      <c r="L29" s="10"/>
    </row>
    <row r="30" spans="1:12" s="14" customFormat="1" ht="26.4" x14ac:dyDescent="0.3">
      <c r="A30" s="179" t="s">
        <v>104</v>
      </c>
      <c r="B30" s="179" t="s">
        <v>105</v>
      </c>
      <c r="C30" s="192" t="s">
        <v>130</v>
      </c>
      <c r="D30" s="201" t="s">
        <v>131</v>
      </c>
      <c r="E30" s="189" t="s">
        <v>132</v>
      </c>
      <c r="F30" s="183" t="s">
        <v>93</v>
      </c>
      <c r="G30" s="179" t="s">
        <v>94</v>
      </c>
      <c r="H30" s="4" t="s">
        <v>133</v>
      </c>
      <c r="I30" s="5">
        <v>0</v>
      </c>
      <c r="J30" s="75" t="b">
        <v>0</v>
      </c>
      <c r="K30" s="17"/>
      <c r="L30" s="4"/>
    </row>
    <row r="31" spans="1:12" s="14" customFormat="1" ht="39.6" x14ac:dyDescent="0.3">
      <c r="A31" s="180"/>
      <c r="B31" s="180"/>
      <c r="C31" s="193"/>
      <c r="D31" s="202"/>
      <c r="E31" s="190"/>
      <c r="F31" s="185"/>
      <c r="G31" s="180"/>
      <c r="H31" s="7" t="s">
        <v>134</v>
      </c>
      <c r="I31" s="8">
        <v>1</v>
      </c>
      <c r="J31" s="76" t="b">
        <v>0</v>
      </c>
      <c r="K31" s="15"/>
      <c r="L31" s="7"/>
    </row>
    <row r="32" spans="1:12" s="14" customFormat="1" ht="39.6" x14ac:dyDescent="0.3">
      <c r="A32" s="180"/>
      <c r="B32" s="180"/>
      <c r="C32" s="193"/>
      <c r="D32" s="202"/>
      <c r="E32" s="190"/>
      <c r="F32" s="185"/>
      <c r="G32" s="180"/>
      <c r="H32" s="7" t="s">
        <v>135</v>
      </c>
      <c r="I32" s="8">
        <v>2</v>
      </c>
      <c r="J32" s="78" t="b">
        <v>1</v>
      </c>
      <c r="K32" s="15" t="s">
        <v>479</v>
      </c>
      <c r="L32" s="7" t="s">
        <v>482</v>
      </c>
    </row>
    <row r="33" spans="1:12" s="14" customFormat="1" ht="26.4" x14ac:dyDescent="0.3">
      <c r="A33" s="181"/>
      <c r="B33" s="181"/>
      <c r="C33" s="194"/>
      <c r="D33" s="203"/>
      <c r="E33" s="191"/>
      <c r="F33" s="186"/>
      <c r="G33" s="181"/>
      <c r="H33" s="101" t="s">
        <v>136</v>
      </c>
      <c r="I33" s="16">
        <v>3</v>
      </c>
      <c r="J33" s="79" t="b">
        <v>0</v>
      </c>
      <c r="K33" s="16"/>
      <c r="L33" s="59"/>
    </row>
    <row r="34" spans="1:12" s="14" customFormat="1" x14ac:dyDescent="0.3">
      <c r="A34" s="179" t="s">
        <v>104</v>
      </c>
      <c r="B34" s="179" t="s">
        <v>105</v>
      </c>
      <c r="C34" s="192" t="s">
        <v>137</v>
      </c>
      <c r="D34" s="201" t="s">
        <v>138</v>
      </c>
      <c r="E34" s="189" t="s">
        <v>139</v>
      </c>
      <c r="F34" s="183" t="s">
        <v>93</v>
      </c>
      <c r="G34" s="179" t="s">
        <v>140</v>
      </c>
      <c r="H34" s="4" t="s">
        <v>141</v>
      </c>
      <c r="I34" s="5">
        <v>0</v>
      </c>
      <c r="J34" s="75" t="b">
        <v>0</v>
      </c>
      <c r="K34" s="17"/>
      <c r="L34" s="60"/>
    </row>
    <row r="35" spans="1:12" s="14" customFormat="1" ht="39.6" x14ac:dyDescent="0.3">
      <c r="A35" s="180"/>
      <c r="B35" s="180"/>
      <c r="C35" s="193"/>
      <c r="D35" s="202"/>
      <c r="E35" s="190"/>
      <c r="F35" s="185"/>
      <c r="G35" s="180"/>
      <c r="H35" s="7" t="s">
        <v>142</v>
      </c>
      <c r="I35" s="8">
        <v>1</v>
      </c>
      <c r="J35" s="76" t="b">
        <v>0</v>
      </c>
      <c r="K35" s="15"/>
      <c r="L35" s="61"/>
    </row>
    <row r="36" spans="1:12" s="14" customFormat="1" ht="26.4" x14ac:dyDescent="0.3">
      <c r="A36" s="180"/>
      <c r="B36" s="180"/>
      <c r="C36" s="193"/>
      <c r="D36" s="202"/>
      <c r="E36" s="190"/>
      <c r="F36" s="185"/>
      <c r="G36" s="180"/>
      <c r="H36" s="7" t="s">
        <v>143</v>
      </c>
      <c r="I36" s="8">
        <v>2</v>
      </c>
      <c r="J36" s="76" t="b">
        <v>0</v>
      </c>
      <c r="K36" s="62"/>
      <c r="L36" s="61"/>
    </row>
    <row r="37" spans="1:12" s="14" customFormat="1" ht="26.4" x14ac:dyDescent="0.3">
      <c r="A37" s="181"/>
      <c r="B37" s="181"/>
      <c r="C37" s="194"/>
      <c r="D37" s="203"/>
      <c r="E37" s="191"/>
      <c r="F37" s="186"/>
      <c r="G37" s="181"/>
      <c r="H37" s="10" t="s">
        <v>144</v>
      </c>
      <c r="I37" s="11">
        <v>3</v>
      </c>
      <c r="J37" s="77" t="b">
        <v>1</v>
      </c>
      <c r="K37" s="18" t="s">
        <v>483</v>
      </c>
      <c r="L37" s="61"/>
    </row>
    <row r="38" spans="1:12" s="29" customFormat="1" ht="26.4" x14ac:dyDescent="0.3">
      <c r="A38" s="179" t="s">
        <v>104</v>
      </c>
      <c r="B38" s="179" t="s">
        <v>145</v>
      </c>
      <c r="C38" s="192" t="s">
        <v>146</v>
      </c>
      <c r="D38" s="201" t="s">
        <v>147</v>
      </c>
      <c r="E38" s="189" t="s">
        <v>148</v>
      </c>
      <c r="F38" s="204" t="s">
        <v>93</v>
      </c>
      <c r="G38" s="179" t="s">
        <v>94</v>
      </c>
      <c r="H38" s="100" t="s">
        <v>393</v>
      </c>
      <c r="I38" s="5">
        <v>0</v>
      </c>
      <c r="J38" s="75" t="b">
        <v>0</v>
      </c>
      <c r="K38" s="17"/>
      <c r="L38" s="4"/>
    </row>
    <row r="39" spans="1:12" s="29" customFormat="1" ht="52.8" x14ac:dyDescent="0.3">
      <c r="A39" s="180"/>
      <c r="B39" s="180"/>
      <c r="C39" s="193"/>
      <c r="D39" s="202"/>
      <c r="E39" s="190"/>
      <c r="F39" s="205"/>
      <c r="G39" s="180"/>
      <c r="H39" s="7" t="s">
        <v>149</v>
      </c>
      <c r="I39" s="8">
        <v>1</v>
      </c>
      <c r="J39" s="76" t="b">
        <v>0</v>
      </c>
      <c r="K39" s="15"/>
      <c r="L39" s="7"/>
    </row>
    <row r="40" spans="1:12" s="29" customFormat="1" ht="26.4" x14ac:dyDescent="0.3">
      <c r="A40" s="180"/>
      <c r="B40" s="180"/>
      <c r="C40" s="193"/>
      <c r="D40" s="202"/>
      <c r="E40" s="190"/>
      <c r="F40" s="205"/>
      <c r="G40" s="180"/>
      <c r="H40" s="7" t="s">
        <v>150</v>
      </c>
      <c r="I40" s="8">
        <v>1</v>
      </c>
      <c r="J40" s="76" t="b">
        <v>0</v>
      </c>
      <c r="K40" s="15"/>
      <c r="L40" s="7"/>
    </row>
    <row r="41" spans="1:12" s="29" customFormat="1" ht="26.4" x14ac:dyDescent="0.3">
      <c r="A41" s="180"/>
      <c r="B41" s="180"/>
      <c r="C41" s="193"/>
      <c r="D41" s="202"/>
      <c r="E41" s="190"/>
      <c r="F41" s="205"/>
      <c r="G41" s="180"/>
      <c r="H41" s="7" t="s">
        <v>151</v>
      </c>
      <c r="I41" s="8">
        <v>2</v>
      </c>
      <c r="J41" s="76" t="b">
        <v>0</v>
      </c>
      <c r="K41" s="15"/>
      <c r="L41" s="7"/>
    </row>
    <row r="42" spans="1:12" s="29" customFormat="1" ht="39.6" x14ac:dyDescent="0.3">
      <c r="A42" s="181"/>
      <c r="B42" s="181"/>
      <c r="C42" s="194"/>
      <c r="D42" s="203"/>
      <c r="E42" s="191"/>
      <c r="F42" s="206"/>
      <c r="G42" s="181"/>
      <c r="H42" s="10" t="s">
        <v>152</v>
      </c>
      <c r="I42" s="11">
        <v>3</v>
      </c>
      <c r="J42" s="80" t="b">
        <v>1</v>
      </c>
      <c r="K42" s="15" t="s">
        <v>479</v>
      </c>
      <c r="L42" s="10" t="s">
        <v>484</v>
      </c>
    </row>
    <row r="43" spans="1:12" s="29" customFormat="1" ht="26.4" x14ac:dyDescent="0.3">
      <c r="A43" s="179" t="s">
        <v>104</v>
      </c>
      <c r="B43" s="179" t="s">
        <v>145</v>
      </c>
      <c r="C43" s="192" t="s">
        <v>153</v>
      </c>
      <c r="D43" s="201" t="s">
        <v>154</v>
      </c>
      <c r="E43" s="189" t="s">
        <v>155</v>
      </c>
      <c r="F43" s="183" t="s">
        <v>93</v>
      </c>
      <c r="G43" s="179" t="s">
        <v>94</v>
      </c>
      <c r="H43" s="4" t="s">
        <v>156</v>
      </c>
      <c r="I43" s="5">
        <v>0</v>
      </c>
      <c r="J43" s="81" t="b">
        <v>0</v>
      </c>
      <c r="K43" s="17"/>
      <c r="L43" s="4"/>
    </row>
    <row r="44" spans="1:12" s="29" customFormat="1" ht="52.8" x14ac:dyDescent="0.3">
      <c r="A44" s="180"/>
      <c r="B44" s="180"/>
      <c r="C44" s="193"/>
      <c r="D44" s="202"/>
      <c r="E44" s="190"/>
      <c r="F44" s="185"/>
      <c r="G44" s="180"/>
      <c r="H44" s="7" t="s">
        <v>157</v>
      </c>
      <c r="I44" s="8">
        <v>1</v>
      </c>
      <c r="J44" s="76" t="b">
        <v>0</v>
      </c>
      <c r="K44" s="15"/>
      <c r="L44" s="7"/>
    </row>
    <row r="45" spans="1:12" s="29" customFormat="1" ht="39.6" x14ac:dyDescent="0.3">
      <c r="A45" s="180"/>
      <c r="B45" s="180"/>
      <c r="C45" s="193"/>
      <c r="D45" s="202"/>
      <c r="E45" s="190"/>
      <c r="F45" s="185"/>
      <c r="G45" s="180"/>
      <c r="H45" s="7" t="s">
        <v>158</v>
      </c>
      <c r="I45" s="8">
        <v>2</v>
      </c>
      <c r="J45" s="76" t="b">
        <v>0</v>
      </c>
      <c r="K45" s="15"/>
      <c r="L45" s="7"/>
    </row>
    <row r="46" spans="1:12" s="29" customFormat="1" ht="66" x14ac:dyDescent="0.3">
      <c r="A46" s="181"/>
      <c r="B46" s="181"/>
      <c r="C46" s="194"/>
      <c r="D46" s="203"/>
      <c r="E46" s="191"/>
      <c r="F46" s="186"/>
      <c r="G46" s="181"/>
      <c r="H46" s="10" t="s">
        <v>159</v>
      </c>
      <c r="I46" s="11">
        <v>3</v>
      </c>
      <c r="J46" s="77" t="b">
        <v>1</v>
      </c>
      <c r="K46" s="15" t="s">
        <v>479</v>
      </c>
      <c r="L46" s="10" t="s">
        <v>520</v>
      </c>
    </row>
    <row r="47" spans="1:12" s="29" customFormat="1" ht="25.5" customHeight="1" x14ac:dyDescent="0.3">
      <c r="A47" s="179" t="s">
        <v>104</v>
      </c>
      <c r="B47" s="179" t="s">
        <v>145</v>
      </c>
      <c r="C47" s="192" t="s">
        <v>160</v>
      </c>
      <c r="D47" s="198" t="s">
        <v>161</v>
      </c>
      <c r="E47" s="195" t="s">
        <v>162</v>
      </c>
      <c r="F47" s="179" t="s">
        <v>163</v>
      </c>
      <c r="G47" s="179" t="s">
        <v>94</v>
      </c>
      <c r="H47" s="195" t="s">
        <v>164</v>
      </c>
      <c r="I47" s="32" t="s">
        <v>103</v>
      </c>
      <c r="J47" s="82" t="s">
        <v>24</v>
      </c>
      <c r="K47" s="32" t="s">
        <v>479</v>
      </c>
      <c r="L47" s="34" t="s">
        <v>485</v>
      </c>
    </row>
    <row r="48" spans="1:12" s="29" customFormat="1" x14ac:dyDescent="0.3">
      <c r="A48" s="180"/>
      <c r="B48" s="180"/>
      <c r="C48" s="193"/>
      <c r="D48" s="199"/>
      <c r="E48" s="196"/>
      <c r="F48" s="180"/>
      <c r="G48" s="180"/>
      <c r="H48" s="250"/>
      <c r="I48" s="40" t="s">
        <v>103</v>
      </c>
      <c r="J48" s="83"/>
      <c r="K48" s="40"/>
      <c r="L48" s="37"/>
    </row>
    <row r="49" spans="1:12" s="29" customFormat="1" x14ac:dyDescent="0.3">
      <c r="A49" s="180"/>
      <c r="B49" s="180"/>
      <c r="C49" s="193"/>
      <c r="D49" s="199"/>
      <c r="E49" s="196"/>
      <c r="F49" s="180"/>
      <c r="G49" s="180"/>
      <c r="H49" s="250"/>
      <c r="I49" s="40" t="s">
        <v>103</v>
      </c>
      <c r="J49" s="83"/>
      <c r="K49" s="40"/>
      <c r="L49" s="37"/>
    </row>
    <row r="50" spans="1:12" s="29" customFormat="1" x14ac:dyDescent="0.3">
      <c r="A50" s="180"/>
      <c r="B50" s="180"/>
      <c r="C50" s="193"/>
      <c r="D50" s="199"/>
      <c r="E50" s="196"/>
      <c r="F50" s="180"/>
      <c r="G50" s="180"/>
      <c r="H50" s="250"/>
      <c r="I50" s="40" t="s">
        <v>103</v>
      </c>
      <c r="J50" s="83"/>
      <c r="K50" s="40"/>
      <c r="L50" s="37"/>
    </row>
    <row r="51" spans="1:12" s="29" customFormat="1" ht="90" customHeight="1" x14ac:dyDescent="0.3">
      <c r="A51" s="181"/>
      <c r="B51" s="181"/>
      <c r="C51" s="194"/>
      <c r="D51" s="200"/>
      <c r="E51" s="197"/>
      <c r="F51" s="181"/>
      <c r="G51" s="181"/>
      <c r="H51" s="197"/>
      <c r="I51" s="32" t="s">
        <v>103</v>
      </c>
      <c r="J51" s="82"/>
      <c r="K51" s="32"/>
      <c r="L51" s="34"/>
    </row>
    <row r="52" spans="1:12" s="29" customFormat="1" ht="39.6" x14ac:dyDescent="0.3">
      <c r="A52" s="179" t="s">
        <v>104</v>
      </c>
      <c r="B52" s="179" t="s">
        <v>145</v>
      </c>
      <c r="C52" s="192">
        <v>4</v>
      </c>
      <c r="D52" s="201" t="s">
        <v>165</v>
      </c>
      <c r="E52" s="189" t="s">
        <v>166</v>
      </c>
      <c r="F52" s="183" t="s">
        <v>93</v>
      </c>
      <c r="G52" s="179" t="s">
        <v>94</v>
      </c>
      <c r="H52" s="46" t="s">
        <v>167</v>
      </c>
      <c r="I52" s="5">
        <v>0</v>
      </c>
      <c r="J52" s="81" t="b">
        <v>1</v>
      </c>
      <c r="K52" s="17" t="s">
        <v>479</v>
      </c>
      <c r="L52" s="4"/>
    </row>
    <row r="53" spans="1:12" s="29" customFormat="1" ht="26.4" x14ac:dyDescent="0.3">
      <c r="A53" s="180"/>
      <c r="B53" s="180"/>
      <c r="C53" s="193"/>
      <c r="D53" s="199"/>
      <c r="E53" s="196"/>
      <c r="F53" s="180"/>
      <c r="G53" s="180"/>
      <c r="H53" s="7" t="s">
        <v>168</v>
      </c>
      <c r="I53" s="31">
        <v>2</v>
      </c>
      <c r="J53" s="84" t="b">
        <v>0</v>
      </c>
      <c r="K53" s="32"/>
      <c r="L53" s="34"/>
    </row>
    <row r="54" spans="1:12" s="29" customFormat="1" ht="39.6" x14ac:dyDescent="0.3">
      <c r="A54" s="181"/>
      <c r="B54" s="181"/>
      <c r="C54" s="194"/>
      <c r="D54" s="203"/>
      <c r="E54" s="191"/>
      <c r="F54" s="186"/>
      <c r="G54" s="181"/>
      <c r="H54" s="10" t="s">
        <v>169</v>
      </c>
      <c r="I54" s="11">
        <v>3</v>
      </c>
      <c r="J54" s="80" t="b">
        <v>0</v>
      </c>
      <c r="K54" s="18"/>
      <c r="L54" s="10"/>
    </row>
    <row r="55" spans="1:12" x14ac:dyDescent="0.3">
      <c r="A55" s="179" t="s">
        <v>104</v>
      </c>
      <c r="B55" s="179" t="s">
        <v>170</v>
      </c>
      <c r="C55" s="192" t="s">
        <v>171</v>
      </c>
      <c r="D55" s="201" t="s">
        <v>172</v>
      </c>
      <c r="E55" s="189" t="s">
        <v>173</v>
      </c>
      <c r="F55" s="183" t="s">
        <v>174</v>
      </c>
      <c r="G55" s="179" t="s">
        <v>94</v>
      </c>
      <c r="H55" s="100" t="s">
        <v>175</v>
      </c>
      <c r="I55" s="5">
        <v>0</v>
      </c>
      <c r="J55" s="75" t="b">
        <v>0</v>
      </c>
      <c r="K55" s="17"/>
      <c r="L55" s="4"/>
    </row>
    <row r="56" spans="1:12" ht="52.8" x14ac:dyDescent="0.3">
      <c r="A56" s="180"/>
      <c r="B56" s="180"/>
      <c r="C56" s="193"/>
      <c r="D56" s="202"/>
      <c r="E56" s="190"/>
      <c r="F56" s="185"/>
      <c r="G56" s="180"/>
      <c r="H56" s="102" t="s">
        <v>176</v>
      </c>
      <c r="I56" s="8">
        <v>1</v>
      </c>
      <c r="J56" s="76" t="b">
        <v>0</v>
      </c>
      <c r="K56" s="15"/>
      <c r="L56" s="7"/>
    </row>
    <row r="57" spans="1:12" ht="26.4" x14ac:dyDescent="0.3">
      <c r="A57" s="180"/>
      <c r="B57" s="180"/>
      <c r="C57" s="193"/>
      <c r="D57" s="202"/>
      <c r="E57" s="190"/>
      <c r="F57" s="185"/>
      <c r="G57" s="180"/>
      <c r="H57" s="7" t="s">
        <v>177</v>
      </c>
      <c r="I57" s="8">
        <v>1</v>
      </c>
      <c r="J57" s="76" t="b">
        <v>0</v>
      </c>
      <c r="K57" s="15"/>
      <c r="L57" s="7"/>
    </row>
    <row r="58" spans="1:12" ht="39.6" x14ac:dyDescent="0.3">
      <c r="A58" s="180"/>
      <c r="B58" s="180"/>
      <c r="C58" s="193"/>
      <c r="D58" s="202"/>
      <c r="E58" s="190"/>
      <c r="F58" s="185"/>
      <c r="G58" s="180"/>
      <c r="H58" s="7" t="s">
        <v>178</v>
      </c>
      <c r="I58" s="8">
        <v>2</v>
      </c>
      <c r="J58" s="78" t="b">
        <v>0</v>
      </c>
      <c r="K58" s="15"/>
      <c r="L58" s="7"/>
    </row>
    <row r="59" spans="1:12" ht="39.6" x14ac:dyDescent="0.3">
      <c r="A59" s="181"/>
      <c r="B59" s="181"/>
      <c r="C59" s="194"/>
      <c r="D59" s="203"/>
      <c r="E59" s="191"/>
      <c r="F59" s="186"/>
      <c r="G59" s="181"/>
      <c r="H59" s="10" t="s">
        <v>179</v>
      </c>
      <c r="I59" s="11">
        <v>3</v>
      </c>
      <c r="J59" s="77" t="b">
        <v>1</v>
      </c>
      <c r="K59" s="17" t="s">
        <v>479</v>
      </c>
      <c r="L59" s="10" t="s">
        <v>486</v>
      </c>
    </row>
    <row r="60" spans="1:12" ht="26.25" customHeight="1" x14ac:dyDescent="0.3">
      <c r="A60" s="179" t="s">
        <v>104</v>
      </c>
      <c r="B60" s="179" t="s">
        <v>170</v>
      </c>
      <c r="C60" s="192" t="s">
        <v>180</v>
      </c>
      <c r="D60" s="201" t="s">
        <v>181</v>
      </c>
      <c r="E60" s="189" t="s">
        <v>182</v>
      </c>
      <c r="F60" s="183" t="s">
        <v>93</v>
      </c>
      <c r="G60" s="179" t="s">
        <v>94</v>
      </c>
      <c r="H60" s="4" t="s">
        <v>183</v>
      </c>
      <c r="I60" s="5">
        <v>0</v>
      </c>
      <c r="J60" s="75" t="b">
        <v>1</v>
      </c>
      <c r="K60" s="17" t="s">
        <v>479</v>
      </c>
      <c r="L60" s="4" t="s">
        <v>521</v>
      </c>
    </row>
    <row r="61" spans="1:12" ht="55.5" customHeight="1" x14ac:dyDescent="0.3">
      <c r="A61" s="180"/>
      <c r="B61" s="180"/>
      <c r="C61" s="193"/>
      <c r="D61" s="202"/>
      <c r="E61" s="190"/>
      <c r="F61" s="185"/>
      <c r="G61" s="180"/>
      <c r="H61" s="7" t="s">
        <v>184</v>
      </c>
      <c r="I61" s="8">
        <v>1</v>
      </c>
      <c r="J61" s="78" t="b">
        <v>0</v>
      </c>
      <c r="K61" s="15"/>
      <c r="L61" s="7"/>
    </row>
    <row r="62" spans="1:12" ht="79.2" x14ac:dyDescent="0.3">
      <c r="A62" s="180"/>
      <c r="B62" s="180"/>
      <c r="C62" s="193"/>
      <c r="D62" s="202"/>
      <c r="E62" s="190"/>
      <c r="F62" s="185"/>
      <c r="G62" s="180"/>
      <c r="H62" s="7" t="s">
        <v>185</v>
      </c>
      <c r="I62" s="8">
        <v>2</v>
      </c>
      <c r="J62" s="76" t="b">
        <v>0</v>
      </c>
      <c r="K62" s="15"/>
      <c r="L62" s="7"/>
    </row>
    <row r="63" spans="1:12" ht="51" customHeight="1" x14ac:dyDescent="0.3">
      <c r="A63" s="181"/>
      <c r="B63" s="181"/>
      <c r="C63" s="194"/>
      <c r="D63" s="203"/>
      <c r="E63" s="191"/>
      <c r="F63" s="186"/>
      <c r="G63" s="181"/>
      <c r="H63" s="10" t="s">
        <v>186</v>
      </c>
      <c r="I63" s="11">
        <v>3</v>
      </c>
      <c r="J63" s="80" t="b">
        <v>0</v>
      </c>
      <c r="K63" s="18"/>
      <c r="L63" s="174"/>
    </row>
    <row r="64" spans="1:12" ht="26.4" x14ac:dyDescent="0.3">
      <c r="A64" s="179" t="s">
        <v>104</v>
      </c>
      <c r="B64" s="179" t="s">
        <v>170</v>
      </c>
      <c r="C64" s="192" t="s">
        <v>187</v>
      </c>
      <c r="D64" s="201" t="s">
        <v>188</v>
      </c>
      <c r="E64" s="189" t="s">
        <v>189</v>
      </c>
      <c r="F64" s="183" t="s">
        <v>174</v>
      </c>
      <c r="G64" s="179" t="s">
        <v>94</v>
      </c>
      <c r="H64" s="4" t="s">
        <v>190</v>
      </c>
      <c r="I64" s="5" t="s">
        <v>385</v>
      </c>
      <c r="J64" s="81" t="b">
        <v>1</v>
      </c>
      <c r="K64" s="17" t="s">
        <v>483</v>
      </c>
      <c r="L64" s="4"/>
    </row>
    <row r="65" spans="1:12" x14ac:dyDescent="0.3">
      <c r="A65" s="180"/>
      <c r="B65" s="180"/>
      <c r="C65" s="193"/>
      <c r="D65" s="202"/>
      <c r="E65" s="190"/>
      <c r="F65" s="185"/>
      <c r="G65" s="180"/>
      <c r="H65" s="7" t="s">
        <v>191</v>
      </c>
      <c r="I65" s="8">
        <v>0</v>
      </c>
      <c r="J65" s="76" t="b">
        <v>0</v>
      </c>
      <c r="K65" s="15"/>
      <c r="L65" s="7"/>
    </row>
    <row r="66" spans="1:12" ht="27.75" customHeight="1" x14ac:dyDescent="0.3">
      <c r="A66" s="181"/>
      <c r="B66" s="181"/>
      <c r="C66" s="194"/>
      <c r="D66" s="203"/>
      <c r="E66" s="191"/>
      <c r="F66" s="186"/>
      <c r="G66" s="181"/>
      <c r="H66" s="10" t="s">
        <v>192</v>
      </c>
      <c r="I66" s="11">
        <v>3</v>
      </c>
      <c r="J66" s="77" t="b">
        <v>0</v>
      </c>
      <c r="K66" s="18"/>
      <c r="L66" s="10"/>
    </row>
    <row r="67" spans="1:12" ht="26.4" x14ac:dyDescent="0.3">
      <c r="A67" s="179" t="s">
        <v>104</v>
      </c>
      <c r="B67" s="179" t="s">
        <v>170</v>
      </c>
      <c r="C67" s="192" t="s">
        <v>193</v>
      </c>
      <c r="D67" s="201" t="s">
        <v>194</v>
      </c>
      <c r="E67" s="189" t="s">
        <v>195</v>
      </c>
      <c r="F67" s="183" t="s">
        <v>174</v>
      </c>
      <c r="G67" s="179" t="s">
        <v>94</v>
      </c>
      <c r="H67" s="4" t="s">
        <v>464</v>
      </c>
      <c r="I67" s="5" t="s">
        <v>385</v>
      </c>
      <c r="J67" s="81" t="b">
        <v>1</v>
      </c>
      <c r="K67" s="17" t="s">
        <v>483</v>
      </c>
      <c r="L67" s="4"/>
    </row>
    <row r="68" spans="1:12" x14ac:dyDescent="0.3">
      <c r="A68" s="180"/>
      <c r="B68" s="180"/>
      <c r="C68" s="193"/>
      <c r="D68" s="202"/>
      <c r="E68" s="190"/>
      <c r="F68" s="185"/>
      <c r="G68" s="180"/>
      <c r="H68" s="7" t="s">
        <v>191</v>
      </c>
      <c r="I68" s="8">
        <v>1</v>
      </c>
      <c r="J68" s="78" t="b">
        <v>0</v>
      </c>
      <c r="K68" s="15"/>
      <c r="L68" s="7"/>
    </row>
    <row r="69" spans="1:12" ht="39" customHeight="1" x14ac:dyDescent="0.3">
      <c r="A69" s="181"/>
      <c r="B69" s="181"/>
      <c r="C69" s="194"/>
      <c r="D69" s="203"/>
      <c r="E69" s="191"/>
      <c r="F69" s="186"/>
      <c r="G69" s="181"/>
      <c r="H69" s="10" t="s">
        <v>192</v>
      </c>
      <c r="I69" s="11">
        <v>3</v>
      </c>
      <c r="J69" s="80" t="b">
        <v>0</v>
      </c>
      <c r="K69" s="18"/>
      <c r="L69" s="10"/>
    </row>
    <row r="70" spans="1:12" ht="26.4" x14ac:dyDescent="0.3">
      <c r="A70" s="187" t="s">
        <v>104</v>
      </c>
      <c r="B70" s="187" t="s">
        <v>196</v>
      </c>
      <c r="C70" s="248" t="s">
        <v>197</v>
      </c>
      <c r="D70" s="201" t="s">
        <v>198</v>
      </c>
      <c r="E70" s="207" t="s">
        <v>199</v>
      </c>
      <c r="F70" s="183" t="s">
        <v>174</v>
      </c>
      <c r="G70" s="177" t="s">
        <v>94</v>
      </c>
      <c r="H70" s="4" t="s">
        <v>200</v>
      </c>
      <c r="I70" s="5" t="s">
        <v>103</v>
      </c>
      <c r="J70" s="81" t="b">
        <v>1</v>
      </c>
      <c r="K70" s="17" t="s">
        <v>483</v>
      </c>
      <c r="L70" s="19" t="s">
        <v>487</v>
      </c>
    </row>
    <row r="71" spans="1:12" ht="238.5" customHeight="1" x14ac:dyDescent="0.3">
      <c r="A71" s="188"/>
      <c r="B71" s="188"/>
      <c r="C71" s="249"/>
      <c r="D71" s="203"/>
      <c r="E71" s="208"/>
      <c r="F71" s="186"/>
      <c r="G71" s="182"/>
      <c r="H71" s="101" t="s">
        <v>201</v>
      </c>
      <c r="I71" s="11" t="s">
        <v>103</v>
      </c>
      <c r="J71" s="85" t="b">
        <v>0</v>
      </c>
      <c r="K71" s="16"/>
      <c r="L71" s="20"/>
    </row>
    <row r="72" spans="1:12" x14ac:dyDescent="0.3">
      <c r="A72" s="179" t="s">
        <v>104</v>
      </c>
      <c r="B72" s="179" t="s">
        <v>196</v>
      </c>
      <c r="C72" s="192" t="s">
        <v>202</v>
      </c>
      <c r="D72" s="201" t="s">
        <v>203</v>
      </c>
      <c r="E72" s="189" t="s">
        <v>204</v>
      </c>
      <c r="F72" s="183" t="s">
        <v>93</v>
      </c>
      <c r="G72" s="179" t="s">
        <v>94</v>
      </c>
      <c r="H72" s="100" t="s">
        <v>205</v>
      </c>
      <c r="I72" s="5">
        <v>0</v>
      </c>
      <c r="J72" s="86" t="b">
        <v>0</v>
      </c>
      <c r="K72" s="17"/>
      <c r="L72" s="4"/>
    </row>
    <row r="73" spans="1:12" ht="41.25" customHeight="1" x14ac:dyDescent="0.3">
      <c r="A73" s="180"/>
      <c r="B73" s="180"/>
      <c r="C73" s="193"/>
      <c r="D73" s="202"/>
      <c r="E73" s="190"/>
      <c r="F73" s="185"/>
      <c r="G73" s="180"/>
      <c r="H73" s="7" t="s">
        <v>206</v>
      </c>
      <c r="I73" s="8">
        <v>1</v>
      </c>
      <c r="J73" s="76" t="b">
        <v>0</v>
      </c>
      <c r="K73" s="15"/>
      <c r="L73" s="7"/>
    </row>
    <row r="74" spans="1:12" ht="46.5" customHeight="1" x14ac:dyDescent="0.3">
      <c r="A74" s="180"/>
      <c r="B74" s="180"/>
      <c r="C74" s="193"/>
      <c r="D74" s="202"/>
      <c r="E74" s="190"/>
      <c r="F74" s="185"/>
      <c r="G74" s="180"/>
      <c r="H74" s="7" t="s">
        <v>207</v>
      </c>
      <c r="I74" s="8">
        <v>2</v>
      </c>
      <c r="J74" s="78" t="b">
        <v>0</v>
      </c>
      <c r="K74" s="15"/>
      <c r="L74" s="7"/>
    </row>
    <row r="75" spans="1:12" ht="49.5" customHeight="1" x14ac:dyDescent="0.3">
      <c r="A75" s="181"/>
      <c r="B75" s="181"/>
      <c r="C75" s="194"/>
      <c r="D75" s="203"/>
      <c r="E75" s="191"/>
      <c r="F75" s="186"/>
      <c r="G75" s="181"/>
      <c r="H75" s="10" t="s">
        <v>208</v>
      </c>
      <c r="I75" s="11">
        <v>3</v>
      </c>
      <c r="J75" s="77" t="b">
        <v>1</v>
      </c>
      <c r="K75" s="18" t="s">
        <v>479</v>
      </c>
      <c r="L75" s="10"/>
    </row>
    <row r="76" spans="1:12" ht="21" customHeight="1" x14ac:dyDescent="0.3">
      <c r="A76" s="179" t="s">
        <v>104</v>
      </c>
      <c r="B76" s="179" t="s">
        <v>196</v>
      </c>
      <c r="C76" s="192" t="s">
        <v>209</v>
      </c>
      <c r="D76" s="201" t="s">
        <v>210</v>
      </c>
      <c r="E76" s="189" t="s">
        <v>211</v>
      </c>
      <c r="F76" s="183" t="s">
        <v>174</v>
      </c>
      <c r="G76" s="179" t="s">
        <v>94</v>
      </c>
      <c r="H76" s="4" t="s">
        <v>212</v>
      </c>
      <c r="I76" s="5" t="s">
        <v>385</v>
      </c>
      <c r="J76" s="75" t="b">
        <v>1</v>
      </c>
      <c r="K76" s="18" t="s">
        <v>479</v>
      </c>
      <c r="L76" s="4"/>
    </row>
    <row r="77" spans="1:12" ht="42" customHeight="1" x14ac:dyDescent="0.3">
      <c r="A77" s="180"/>
      <c r="B77" s="180"/>
      <c r="C77" s="193"/>
      <c r="D77" s="202"/>
      <c r="E77" s="190"/>
      <c r="F77" s="185"/>
      <c r="G77" s="180"/>
      <c r="H77" s="7" t="s">
        <v>213</v>
      </c>
      <c r="I77" s="8">
        <v>0</v>
      </c>
      <c r="J77" s="76" t="b">
        <v>0</v>
      </c>
      <c r="K77" s="15"/>
      <c r="L77" s="7"/>
    </row>
    <row r="78" spans="1:12" ht="38.25" customHeight="1" x14ac:dyDescent="0.3">
      <c r="A78" s="180"/>
      <c r="B78" s="180"/>
      <c r="C78" s="193"/>
      <c r="D78" s="202"/>
      <c r="E78" s="190"/>
      <c r="F78" s="185"/>
      <c r="G78" s="180"/>
      <c r="H78" s="7" t="s">
        <v>214</v>
      </c>
      <c r="I78" s="8">
        <v>0</v>
      </c>
      <c r="J78" s="78" t="b">
        <v>0</v>
      </c>
      <c r="K78" s="15"/>
      <c r="L78" s="7"/>
    </row>
    <row r="79" spans="1:12" ht="144.9" customHeight="1" x14ac:dyDescent="0.3">
      <c r="A79" s="181"/>
      <c r="B79" s="181"/>
      <c r="C79" s="194"/>
      <c r="D79" s="203"/>
      <c r="E79" s="191"/>
      <c r="F79" s="186"/>
      <c r="G79" s="181"/>
      <c r="H79" s="10" t="s">
        <v>192</v>
      </c>
      <c r="I79" s="11">
        <v>3</v>
      </c>
      <c r="J79" s="80" t="b">
        <v>0</v>
      </c>
      <c r="K79" s="18"/>
      <c r="L79" s="10"/>
    </row>
    <row r="80" spans="1:12" ht="39.6" x14ac:dyDescent="0.3">
      <c r="A80" s="177" t="s">
        <v>104</v>
      </c>
      <c r="B80" s="177" t="s">
        <v>196</v>
      </c>
      <c r="C80" s="244" t="s">
        <v>215</v>
      </c>
      <c r="D80" s="209" t="s">
        <v>216</v>
      </c>
      <c r="E80" s="207" t="s">
        <v>217</v>
      </c>
      <c r="F80" s="183" t="s">
        <v>93</v>
      </c>
      <c r="G80" s="177" t="s">
        <v>94</v>
      </c>
      <c r="H80" s="4" t="s">
        <v>218</v>
      </c>
      <c r="I80" s="21">
        <v>0</v>
      </c>
      <c r="J80" s="87" t="b">
        <v>0</v>
      </c>
      <c r="K80" s="21"/>
      <c r="L80" s="19"/>
    </row>
    <row r="81" spans="1:12" ht="26.4" x14ac:dyDescent="0.3">
      <c r="A81" s="178"/>
      <c r="B81" s="178"/>
      <c r="C81" s="245"/>
      <c r="D81" s="210"/>
      <c r="E81" s="212"/>
      <c r="F81" s="185"/>
      <c r="G81" s="178"/>
      <c r="H81" s="7" t="s">
        <v>219</v>
      </c>
      <c r="I81" s="23">
        <v>1</v>
      </c>
      <c r="J81" s="88" t="b">
        <v>0</v>
      </c>
      <c r="K81" s="23"/>
      <c r="L81" s="22"/>
    </row>
    <row r="82" spans="1:12" ht="26.4" x14ac:dyDescent="0.3">
      <c r="A82" s="178"/>
      <c r="B82" s="178"/>
      <c r="C82" s="245"/>
      <c r="D82" s="210"/>
      <c r="E82" s="212"/>
      <c r="F82" s="185"/>
      <c r="G82" s="178"/>
      <c r="H82" s="7" t="s">
        <v>220</v>
      </c>
      <c r="I82" s="23">
        <v>2</v>
      </c>
      <c r="J82" s="89" t="b">
        <v>0</v>
      </c>
      <c r="K82" s="23"/>
      <c r="L82" s="22"/>
    </row>
    <row r="83" spans="1:12" ht="13.5" customHeight="1" x14ac:dyDescent="0.3">
      <c r="A83" s="182"/>
      <c r="B83" s="182"/>
      <c r="C83" s="246"/>
      <c r="D83" s="211"/>
      <c r="E83" s="208"/>
      <c r="F83" s="186"/>
      <c r="G83" s="182"/>
      <c r="H83" s="10" t="s">
        <v>221</v>
      </c>
      <c r="I83" s="16">
        <v>3</v>
      </c>
      <c r="J83" s="85" t="b">
        <v>1</v>
      </c>
      <c r="K83" s="18" t="s">
        <v>479</v>
      </c>
      <c r="L83" s="20"/>
    </row>
    <row r="84" spans="1:12" ht="64.5" customHeight="1" x14ac:dyDescent="0.3">
      <c r="A84" s="179" t="s">
        <v>222</v>
      </c>
      <c r="B84" s="179" t="s">
        <v>223</v>
      </c>
      <c r="C84" s="192">
        <v>7</v>
      </c>
      <c r="D84" s="201" t="s">
        <v>224</v>
      </c>
      <c r="E84" s="189" t="s">
        <v>225</v>
      </c>
      <c r="F84" s="183" t="s">
        <v>174</v>
      </c>
      <c r="G84" s="179"/>
      <c r="H84" s="4" t="s">
        <v>226</v>
      </c>
      <c r="I84" s="5">
        <v>3</v>
      </c>
      <c r="J84" s="75" t="b">
        <v>1</v>
      </c>
      <c r="K84" s="17" t="s">
        <v>488</v>
      </c>
      <c r="L84" s="4"/>
    </row>
    <row r="85" spans="1:12" ht="64.5" customHeight="1" x14ac:dyDescent="0.3">
      <c r="A85" s="180"/>
      <c r="B85" s="180"/>
      <c r="C85" s="193"/>
      <c r="D85" s="202"/>
      <c r="E85" s="190"/>
      <c r="F85" s="185"/>
      <c r="G85" s="180"/>
      <c r="H85" s="7" t="s">
        <v>227</v>
      </c>
      <c r="I85" s="8">
        <v>1</v>
      </c>
      <c r="J85" s="76" t="b">
        <v>0</v>
      </c>
      <c r="K85" s="15"/>
      <c r="L85" s="7"/>
    </row>
    <row r="86" spans="1:12" ht="31.5" customHeight="1" x14ac:dyDescent="0.3">
      <c r="A86" s="179" t="s">
        <v>222</v>
      </c>
      <c r="B86" s="179" t="s">
        <v>223</v>
      </c>
      <c r="C86" s="192" t="s">
        <v>228</v>
      </c>
      <c r="D86" s="201" t="s">
        <v>229</v>
      </c>
      <c r="E86" s="189" t="s">
        <v>230</v>
      </c>
      <c r="F86" s="183" t="s">
        <v>174</v>
      </c>
      <c r="G86" s="179"/>
      <c r="H86" s="100" t="s">
        <v>231</v>
      </c>
      <c r="I86" s="5" t="s">
        <v>385</v>
      </c>
      <c r="J86" s="81" t="b">
        <v>0</v>
      </c>
      <c r="K86" s="17"/>
      <c r="L86" s="4"/>
    </row>
    <row r="87" spans="1:12" ht="52.8" x14ac:dyDescent="0.3">
      <c r="A87" s="180"/>
      <c r="B87" s="180"/>
      <c r="C87" s="193"/>
      <c r="D87" s="213"/>
      <c r="E87" s="214"/>
      <c r="F87" s="184"/>
      <c r="G87" s="180"/>
      <c r="H87" s="41" t="s">
        <v>232</v>
      </c>
      <c r="I87" s="42">
        <v>0</v>
      </c>
      <c r="J87" s="90" t="b">
        <v>0</v>
      </c>
      <c r="K87" s="43"/>
      <c r="L87" s="41"/>
    </row>
    <row r="88" spans="1:12" ht="28.5" customHeight="1" x14ac:dyDescent="0.3">
      <c r="A88" s="180"/>
      <c r="B88" s="180"/>
      <c r="C88" s="193"/>
      <c r="D88" s="202"/>
      <c r="E88" s="190"/>
      <c r="F88" s="185"/>
      <c r="G88" s="180"/>
      <c r="H88" s="7" t="s">
        <v>233</v>
      </c>
      <c r="I88" s="8">
        <v>1</v>
      </c>
      <c r="J88" s="78" t="b">
        <v>0</v>
      </c>
      <c r="K88" s="15"/>
      <c r="L88" s="7"/>
    </row>
    <row r="89" spans="1:12" ht="38.25" customHeight="1" x14ac:dyDescent="0.3">
      <c r="A89" s="180"/>
      <c r="B89" s="180"/>
      <c r="C89" s="193"/>
      <c r="D89" s="202"/>
      <c r="E89" s="190"/>
      <c r="F89" s="185"/>
      <c r="G89" s="180"/>
      <c r="H89" s="7" t="s">
        <v>234</v>
      </c>
      <c r="I89" s="8">
        <v>2</v>
      </c>
      <c r="J89" s="78" t="b">
        <v>0</v>
      </c>
      <c r="K89" s="15"/>
      <c r="L89" s="7"/>
    </row>
    <row r="90" spans="1:12" ht="40.5" customHeight="1" x14ac:dyDescent="0.3">
      <c r="A90" s="181"/>
      <c r="B90" s="181"/>
      <c r="C90" s="194"/>
      <c r="D90" s="203"/>
      <c r="E90" s="191"/>
      <c r="F90" s="186"/>
      <c r="G90" s="181"/>
      <c r="H90" s="101" t="s">
        <v>235</v>
      </c>
      <c r="I90" s="11">
        <v>3</v>
      </c>
      <c r="J90" s="77" t="b">
        <v>1</v>
      </c>
      <c r="K90" s="18" t="s">
        <v>483</v>
      </c>
      <c r="L90" s="10" t="s">
        <v>489</v>
      </c>
    </row>
    <row r="91" spans="1:12" ht="50.25" hidden="1" customHeight="1" x14ac:dyDescent="0.3">
      <c r="A91" s="25" t="s">
        <v>222</v>
      </c>
      <c r="B91" s="25" t="s">
        <v>223</v>
      </c>
      <c r="C91" s="47" t="s">
        <v>236</v>
      </c>
      <c r="D91" s="67" t="s">
        <v>237</v>
      </c>
      <c r="E91" s="26" t="s">
        <v>238</v>
      </c>
      <c r="F91" s="25" t="s">
        <v>239</v>
      </c>
      <c r="G91" s="26"/>
      <c r="H91" s="26" t="s">
        <v>387</v>
      </c>
      <c r="I91" s="48" t="s">
        <v>103</v>
      </c>
      <c r="J91" s="91"/>
      <c r="K91" s="25"/>
      <c r="L91" s="26"/>
    </row>
    <row r="92" spans="1:12" ht="52.8" x14ac:dyDescent="0.3">
      <c r="A92" s="179" t="s">
        <v>222</v>
      </c>
      <c r="B92" s="179" t="s">
        <v>223</v>
      </c>
      <c r="C92" s="192">
        <v>9</v>
      </c>
      <c r="D92" s="201" t="s">
        <v>240</v>
      </c>
      <c r="E92" s="189" t="s">
        <v>241</v>
      </c>
      <c r="F92" s="183" t="s">
        <v>174</v>
      </c>
      <c r="G92" s="179"/>
      <c r="H92" s="4" t="s">
        <v>242</v>
      </c>
      <c r="I92" s="5">
        <v>0</v>
      </c>
      <c r="J92" s="75" t="b">
        <v>1</v>
      </c>
      <c r="K92" s="17" t="s">
        <v>490</v>
      </c>
      <c r="L92" s="4"/>
    </row>
    <row r="93" spans="1:12" ht="39.6" x14ac:dyDescent="0.3">
      <c r="A93" s="180"/>
      <c r="B93" s="180"/>
      <c r="C93" s="193"/>
      <c r="D93" s="202"/>
      <c r="E93" s="190"/>
      <c r="F93" s="185"/>
      <c r="G93" s="180"/>
      <c r="H93" s="7" t="s">
        <v>243</v>
      </c>
      <c r="I93" s="8">
        <v>1</v>
      </c>
      <c r="J93" s="76" t="b">
        <v>0</v>
      </c>
      <c r="K93" s="15"/>
      <c r="L93" s="7"/>
    </row>
    <row r="94" spans="1:12" ht="26.4" x14ac:dyDescent="0.3">
      <c r="A94" s="180"/>
      <c r="B94" s="180"/>
      <c r="C94" s="193"/>
      <c r="D94" s="202"/>
      <c r="E94" s="190"/>
      <c r="F94" s="185"/>
      <c r="G94" s="180"/>
      <c r="H94" s="7" t="s">
        <v>244</v>
      </c>
      <c r="I94" s="8">
        <v>2</v>
      </c>
      <c r="J94" s="76" t="b">
        <v>0</v>
      </c>
      <c r="K94" s="15"/>
      <c r="L94" s="7"/>
    </row>
    <row r="95" spans="1:12" ht="26.4" x14ac:dyDescent="0.3">
      <c r="A95" s="181"/>
      <c r="B95" s="181"/>
      <c r="C95" s="194"/>
      <c r="D95" s="203"/>
      <c r="E95" s="191"/>
      <c r="F95" s="186"/>
      <c r="G95" s="181"/>
      <c r="H95" s="10" t="s">
        <v>245</v>
      </c>
      <c r="I95" s="11">
        <v>3</v>
      </c>
      <c r="J95" s="77" t="b">
        <v>0</v>
      </c>
      <c r="K95" s="18"/>
      <c r="L95" s="10"/>
    </row>
    <row r="96" spans="1:12" ht="57.75" customHeight="1" x14ac:dyDescent="0.3">
      <c r="A96" s="179" t="s">
        <v>222</v>
      </c>
      <c r="B96" s="179" t="s">
        <v>246</v>
      </c>
      <c r="C96" s="192" t="s">
        <v>247</v>
      </c>
      <c r="D96" s="201" t="s">
        <v>248</v>
      </c>
      <c r="E96" s="189" t="s">
        <v>249</v>
      </c>
      <c r="F96" s="183" t="s">
        <v>174</v>
      </c>
      <c r="G96" s="179" t="s">
        <v>250</v>
      </c>
      <c r="H96" s="46" t="s">
        <v>251</v>
      </c>
      <c r="I96" s="49" t="s">
        <v>385</v>
      </c>
      <c r="J96" s="75" t="b">
        <v>0</v>
      </c>
      <c r="K96" s="17"/>
      <c r="L96" s="4"/>
    </row>
    <row r="97" spans="1:12" ht="42" customHeight="1" x14ac:dyDescent="0.3">
      <c r="A97" s="180"/>
      <c r="B97" s="180"/>
      <c r="C97" s="193"/>
      <c r="D97" s="199"/>
      <c r="E97" s="196"/>
      <c r="F97" s="215"/>
      <c r="G97" s="180"/>
      <c r="H97" s="37" t="s">
        <v>252</v>
      </c>
      <c r="I97" s="35">
        <v>0</v>
      </c>
      <c r="J97" s="92" t="b">
        <v>0</v>
      </c>
      <c r="K97" s="32"/>
      <c r="L97" s="34"/>
    </row>
    <row r="98" spans="1:12" ht="42" customHeight="1" x14ac:dyDescent="0.3">
      <c r="A98" s="180"/>
      <c r="B98" s="180"/>
      <c r="C98" s="193"/>
      <c r="D98" s="199"/>
      <c r="E98" s="196"/>
      <c r="F98" s="215"/>
      <c r="G98" s="180"/>
      <c r="H98" s="37" t="s">
        <v>253</v>
      </c>
      <c r="I98" s="35">
        <v>1</v>
      </c>
      <c r="J98" s="93" t="b">
        <v>0</v>
      </c>
      <c r="K98" s="40"/>
      <c r="L98" s="37"/>
    </row>
    <row r="99" spans="1:12" ht="137.25" customHeight="1" x14ac:dyDescent="0.3">
      <c r="A99" s="181"/>
      <c r="B99" s="181"/>
      <c r="C99" s="194"/>
      <c r="D99" s="203"/>
      <c r="E99" s="191"/>
      <c r="F99" s="186"/>
      <c r="G99" s="181"/>
      <c r="H99" s="24" t="s">
        <v>254</v>
      </c>
      <c r="I99" s="50">
        <v>3</v>
      </c>
      <c r="J99" s="94" t="b">
        <v>1</v>
      </c>
      <c r="K99" s="33" t="s">
        <v>479</v>
      </c>
      <c r="L99" s="24" t="s">
        <v>491</v>
      </c>
    </row>
    <row r="100" spans="1:12" ht="57.6" customHeight="1" x14ac:dyDescent="0.3">
      <c r="A100" s="179" t="s">
        <v>222</v>
      </c>
      <c r="B100" s="179" t="s">
        <v>246</v>
      </c>
      <c r="C100" s="192" t="s">
        <v>255</v>
      </c>
      <c r="D100" s="201" t="s">
        <v>256</v>
      </c>
      <c r="E100" s="189" t="s">
        <v>257</v>
      </c>
      <c r="F100" s="183" t="s">
        <v>174</v>
      </c>
      <c r="G100" s="179"/>
      <c r="H100" s="46" t="s">
        <v>251</v>
      </c>
      <c r="I100" s="49" t="s">
        <v>385</v>
      </c>
      <c r="J100" s="75" t="b">
        <v>1</v>
      </c>
      <c r="K100" s="17" t="s">
        <v>492</v>
      </c>
      <c r="L100" s="4" t="s">
        <v>493</v>
      </c>
    </row>
    <row r="101" spans="1:12" ht="42" customHeight="1" x14ac:dyDescent="0.3">
      <c r="A101" s="180"/>
      <c r="B101" s="180"/>
      <c r="C101" s="193"/>
      <c r="D101" s="199"/>
      <c r="E101" s="196"/>
      <c r="F101" s="215"/>
      <c r="G101" s="180"/>
      <c r="H101" s="37" t="s">
        <v>252</v>
      </c>
      <c r="I101" s="35">
        <v>0</v>
      </c>
      <c r="J101" s="92" t="b">
        <v>0</v>
      </c>
      <c r="K101" s="32"/>
      <c r="L101" s="34"/>
    </row>
    <row r="102" spans="1:12" ht="42" customHeight="1" x14ac:dyDescent="0.3">
      <c r="A102" s="180"/>
      <c r="B102" s="180"/>
      <c r="C102" s="193"/>
      <c r="D102" s="199"/>
      <c r="E102" s="196"/>
      <c r="F102" s="215"/>
      <c r="G102" s="180"/>
      <c r="H102" s="37" t="s">
        <v>258</v>
      </c>
      <c r="I102" s="35">
        <v>1</v>
      </c>
      <c r="J102" s="93" t="b">
        <v>0</v>
      </c>
      <c r="K102" s="40"/>
      <c r="L102" s="37"/>
    </row>
    <row r="103" spans="1:12" ht="74.25" customHeight="1" x14ac:dyDescent="0.3">
      <c r="A103" s="181"/>
      <c r="B103" s="181"/>
      <c r="C103" s="194"/>
      <c r="D103" s="203"/>
      <c r="E103" s="191"/>
      <c r="F103" s="186"/>
      <c r="G103" s="181"/>
      <c r="H103" s="24" t="s">
        <v>254</v>
      </c>
      <c r="I103" s="50">
        <v>3</v>
      </c>
      <c r="J103" s="94" t="b">
        <v>0</v>
      </c>
      <c r="K103" s="33"/>
      <c r="L103" s="24"/>
    </row>
    <row r="104" spans="1:12" ht="27" customHeight="1" x14ac:dyDescent="0.3">
      <c r="A104" s="179" t="s">
        <v>222</v>
      </c>
      <c r="B104" s="179" t="s">
        <v>246</v>
      </c>
      <c r="C104" s="192" t="s">
        <v>259</v>
      </c>
      <c r="D104" s="201" t="s">
        <v>260</v>
      </c>
      <c r="E104" s="189" t="s">
        <v>261</v>
      </c>
      <c r="F104" s="183" t="s">
        <v>93</v>
      </c>
      <c r="G104" s="179"/>
      <c r="H104" s="103" t="s">
        <v>394</v>
      </c>
      <c r="I104" s="49" t="s">
        <v>103</v>
      </c>
      <c r="J104" s="81" t="b">
        <v>0</v>
      </c>
      <c r="K104" s="17"/>
      <c r="L104" s="4"/>
    </row>
    <row r="105" spans="1:12" ht="27" customHeight="1" x14ac:dyDescent="0.3">
      <c r="A105" s="180"/>
      <c r="B105" s="180"/>
      <c r="C105" s="193"/>
      <c r="D105" s="213"/>
      <c r="E105" s="214"/>
      <c r="F105" s="234"/>
      <c r="G105" s="180"/>
      <c r="H105" s="37" t="s">
        <v>263</v>
      </c>
      <c r="I105" s="35" t="s">
        <v>103</v>
      </c>
      <c r="J105" s="96" t="b">
        <v>0</v>
      </c>
      <c r="K105" s="43"/>
      <c r="L105" s="41"/>
    </row>
    <row r="106" spans="1:12" ht="27" customHeight="1" x14ac:dyDescent="0.3">
      <c r="A106" s="181"/>
      <c r="B106" s="181"/>
      <c r="C106" s="194"/>
      <c r="D106" s="203"/>
      <c r="E106" s="191"/>
      <c r="F106" s="186"/>
      <c r="G106" s="181"/>
      <c r="H106" s="101" t="s">
        <v>264</v>
      </c>
      <c r="I106" s="11" t="s">
        <v>103</v>
      </c>
      <c r="J106" s="77" t="b">
        <v>1</v>
      </c>
      <c r="K106" s="18" t="s">
        <v>494</v>
      </c>
      <c r="L106" s="10"/>
    </row>
    <row r="107" spans="1:12" ht="27" hidden="1" customHeight="1" x14ac:dyDescent="0.3">
      <c r="A107" s="219" t="s">
        <v>222</v>
      </c>
      <c r="B107" s="219" t="s">
        <v>246</v>
      </c>
      <c r="C107" s="216" t="s">
        <v>265</v>
      </c>
      <c r="D107" s="222" t="s">
        <v>266</v>
      </c>
      <c r="E107" s="225" t="s">
        <v>267</v>
      </c>
      <c r="F107" s="228" t="s">
        <v>163</v>
      </c>
      <c r="G107" s="251"/>
      <c r="H107" s="34" t="s">
        <v>268</v>
      </c>
      <c r="I107" s="31" t="s">
        <v>103</v>
      </c>
      <c r="J107" s="97" t="b">
        <v>0</v>
      </c>
      <c r="K107" s="32"/>
      <c r="L107" s="34"/>
    </row>
    <row r="108" spans="1:12" ht="27" hidden="1" customHeight="1" x14ac:dyDescent="0.3">
      <c r="A108" s="220"/>
      <c r="B108" s="220"/>
      <c r="C108" s="217"/>
      <c r="D108" s="223"/>
      <c r="E108" s="226"/>
      <c r="F108" s="229"/>
      <c r="G108" s="252"/>
      <c r="H108" s="51" t="s">
        <v>425</v>
      </c>
      <c r="I108" s="40" t="s">
        <v>103</v>
      </c>
      <c r="J108" s="93" t="b">
        <v>0</v>
      </c>
      <c r="K108" s="37"/>
      <c r="L108" s="37"/>
    </row>
    <row r="109" spans="1:12" ht="27" hidden="1" customHeight="1" x14ac:dyDescent="0.3">
      <c r="A109" s="220"/>
      <c r="B109" s="220"/>
      <c r="C109" s="217"/>
      <c r="D109" s="223"/>
      <c r="E109" s="226"/>
      <c r="F109" s="229"/>
      <c r="G109" s="252"/>
      <c r="H109" s="37" t="s">
        <v>269</v>
      </c>
      <c r="I109" s="35" t="s">
        <v>103</v>
      </c>
      <c r="J109" s="98" t="b">
        <v>0</v>
      </c>
      <c r="K109" s="40"/>
      <c r="L109" s="37"/>
    </row>
    <row r="110" spans="1:12" ht="27" hidden="1" customHeight="1" x14ac:dyDescent="0.3">
      <c r="A110" s="220"/>
      <c r="B110" s="220"/>
      <c r="C110" s="217"/>
      <c r="D110" s="223"/>
      <c r="E110" s="226"/>
      <c r="F110" s="229"/>
      <c r="G110" s="252"/>
      <c r="H110" s="37" t="s">
        <v>270</v>
      </c>
      <c r="I110" s="35" t="s">
        <v>103</v>
      </c>
      <c r="J110" s="98" t="b">
        <v>0</v>
      </c>
      <c r="K110" s="40"/>
      <c r="L110" s="37"/>
    </row>
    <row r="111" spans="1:12" ht="27" hidden="1" customHeight="1" x14ac:dyDescent="0.3">
      <c r="A111" s="220"/>
      <c r="B111" s="220"/>
      <c r="C111" s="217"/>
      <c r="D111" s="223"/>
      <c r="E111" s="226"/>
      <c r="F111" s="229"/>
      <c r="G111" s="252"/>
      <c r="H111" s="37" t="s">
        <v>271</v>
      </c>
      <c r="I111" s="35" t="s">
        <v>103</v>
      </c>
      <c r="J111" s="98" t="b">
        <v>0</v>
      </c>
      <c r="K111" s="40"/>
      <c r="L111" s="37"/>
    </row>
    <row r="112" spans="1:12" ht="27" hidden="1" customHeight="1" x14ac:dyDescent="0.3">
      <c r="A112" s="220"/>
      <c r="B112" s="220"/>
      <c r="C112" s="217"/>
      <c r="D112" s="223"/>
      <c r="E112" s="226"/>
      <c r="F112" s="229"/>
      <c r="G112" s="252"/>
      <c r="H112" s="37" t="s">
        <v>272</v>
      </c>
      <c r="I112" s="35" t="s">
        <v>103</v>
      </c>
      <c r="J112" s="98" t="b">
        <v>0</v>
      </c>
      <c r="K112" s="40"/>
      <c r="L112" s="37"/>
    </row>
    <row r="113" spans="1:12" hidden="1" x14ac:dyDescent="0.3">
      <c r="A113" s="221"/>
      <c r="B113" s="221"/>
      <c r="C113" s="218"/>
      <c r="D113" s="224"/>
      <c r="E113" s="227"/>
      <c r="F113" s="230"/>
      <c r="G113" s="253"/>
      <c r="H113" s="52" t="s">
        <v>388</v>
      </c>
      <c r="I113" s="50" t="s">
        <v>103</v>
      </c>
      <c r="J113" s="105"/>
      <c r="K113" s="44"/>
      <c r="L113" s="52"/>
    </row>
    <row r="114" spans="1:12" ht="48" customHeight="1" x14ac:dyDescent="0.3">
      <c r="A114" s="179" t="s">
        <v>273</v>
      </c>
      <c r="B114" s="179" t="s">
        <v>196</v>
      </c>
      <c r="C114" s="192" t="s">
        <v>274</v>
      </c>
      <c r="D114" s="201" t="s">
        <v>275</v>
      </c>
      <c r="E114" s="189" t="s">
        <v>276</v>
      </c>
      <c r="F114" s="183" t="s">
        <v>93</v>
      </c>
      <c r="G114" s="179" t="s">
        <v>277</v>
      </c>
      <c r="H114" s="53" t="s">
        <v>251</v>
      </c>
      <c r="I114" s="13" t="s">
        <v>385</v>
      </c>
      <c r="J114" s="75" t="b">
        <v>0</v>
      </c>
      <c r="K114" s="17"/>
      <c r="L114" s="4"/>
    </row>
    <row r="115" spans="1:12" ht="35.25" customHeight="1" x14ac:dyDescent="0.3">
      <c r="A115" s="180"/>
      <c r="B115" s="180"/>
      <c r="C115" s="193"/>
      <c r="D115" s="213"/>
      <c r="E115" s="214"/>
      <c r="F115" s="184"/>
      <c r="G115" s="180"/>
      <c r="H115" s="41" t="s">
        <v>278</v>
      </c>
      <c r="I115" s="42">
        <v>3</v>
      </c>
      <c r="J115" s="99" t="b">
        <v>0</v>
      </c>
      <c r="K115" s="43"/>
      <c r="L115" s="41"/>
    </row>
    <row r="116" spans="1:12" ht="35.25" customHeight="1" x14ac:dyDescent="0.3">
      <c r="A116" s="180"/>
      <c r="B116" s="180"/>
      <c r="C116" s="193"/>
      <c r="D116" s="202"/>
      <c r="E116" s="190"/>
      <c r="F116" s="185"/>
      <c r="G116" s="180"/>
      <c r="H116" s="7" t="s">
        <v>279</v>
      </c>
      <c r="I116" s="8">
        <v>2</v>
      </c>
      <c r="J116" s="76" t="b">
        <v>0</v>
      </c>
      <c r="K116" s="15"/>
      <c r="L116" s="7"/>
    </row>
    <row r="117" spans="1:12" ht="35.25" customHeight="1" x14ac:dyDescent="0.3">
      <c r="A117" s="180"/>
      <c r="B117" s="180"/>
      <c r="C117" s="193"/>
      <c r="D117" s="202"/>
      <c r="E117" s="190"/>
      <c r="F117" s="185"/>
      <c r="G117" s="180"/>
      <c r="H117" s="7" t="s">
        <v>280</v>
      </c>
      <c r="I117" s="8">
        <v>1</v>
      </c>
      <c r="J117" s="76" t="b">
        <v>0</v>
      </c>
      <c r="K117" s="15"/>
      <c r="L117" s="7"/>
    </row>
    <row r="118" spans="1:12" ht="59.4" customHeight="1" x14ac:dyDescent="0.3">
      <c r="A118" s="181"/>
      <c r="B118" s="181"/>
      <c r="C118" s="194"/>
      <c r="D118" s="203"/>
      <c r="E118" s="191"/>
      <c r="F118" s="186"/>
      <c r="G118" s="181"/>
      <c r="H118" s="10" t="s">
        <v>281</v>
      </c>
      <c r="I118" s="11">
        <v>0</v>
      </c>
      <c r="J118" s="77" t="b">
        <v>1</v>
      </c>
      <c r="K118" s="17" t="s">
        <v>492</v>
      </c>
      <c r="L118" s="10"/>
    </row>
    <row r="119" spans="1:12" ht="48" customHeight="1" x14ac:dyDescent="0.3">
      <c r="A119" s="179" t="s">
        <v>273</v>
      </c>
      <c r="B119" s="179" t="s">
        <v>196</v>
      </c>
      <c r="C119" s="192" t="s">
        <v>282</v>
      </c>
      <c r="D119" s="201" t="s">
        <v>283</v>
      </c>
      <c r="E119" s="189" t="s">
        <v>284</v>
      </c>
      <c r="F119" s="183" t="s">
        <v>93</v>
      </c>
      <c r="G119" s="179" t="s">
        <v>277</v>
      </c>
      <c r="H119" s="53" t="s">
        <v>251</v>
      </c>
      <c r="I119" s="13" t="s">
        <v>385</v>
      </c>
      <c r="J119" s="75" t="b">
        <v>1</v>
      </c>
      <c r="K119" s="17" t="s">
        <v>479</v>
      </c>
      <c r="L119" s="4" t="s">
        <v>495</v>
      </c>
    </row>
    <row r="120" spans="1:12" ht="35.25" customHeight="1" x14ac:dyDescent="0.3">
      <c r="A120" s="180"/>
      <c r="B120" s="180"/>
      <c r="C120" s="193"/>
      <c r="D120" s="213"/>
      <c r="E120" s="214"/>
      <c r="F120" s="184"/>
      <c r="G120" s="180"/>
      <c r="H120" s="41" t="s">
        <v>278</v>
      </c>
      <c r="I120" s="42">
        <v>3</v>
      </c>
      <c r="J120" s="99" t="b">
        <v>0</v>
      </c>
      <c r="K120" s="43"/>
      <c r="L120" s="41"/>
    </row>
    <row r="121" spans="1:12" ht="35.25" customHeight="1" x14ac:dyDescent="0.3">
      <c r="A121" s="180"/>
      <c r="B121" s="180"/>
      <c r="C121" s="193"/>
      <c r="D121" s="202"/>
      <c r="E121" s="190"/>
      <c r="F121" s="185"/>
      <c r="G121" s="180"/>
      <c r="H121" s="7" t="s">
        <v>279</v>
      </c>
      <c r="I121" s="8">
        <v>2</v>
      </c>
      <c r="J121" s="76" t="b">
        <v>0</v>
      </c>
      <c r="K121" s="15"/>
      <c r="L121" s="7"/>
    </row>
    <row r="122" spans="1:12" ht="35.25" customHeight="1" x14ac:dyDescent="0.3">
      <c r="A122" s="180"/>
      <c r="B122" s="180"/>
      <c r="C122" s="193"/>
      <c r="D122" s="202"/>
      <c r="E122" s="190"/>
      <c r="F122" s="185"/>
      <c r="G122" s="180"/>
      <c r="H122" s="7" t="s">
        <v>280</v>
      </c>
      <c r="I122" s="8">
        <v>1</v>
      </c>
      <c r="J122" s="76" t="b">
        <v>0</v>
      </c>
      <c r="K122" s="15"/>
      <c r="L122" s="7"/>
    </row>
    <row r="123" spans="1:12" ht="59.4" customHeight="1" x14ac:dyDescent="0.3">
      <c r="A123" s="181"/>
      <c r="B123" s="181"/>
      <c r="C123" s="194"/>
      <c r="D123" s="203"/>
      <c r="E123" s="191"/>
      <c r="F123" s="186"/>
      <c r="G123" s="181"/>
      <c r="H123" s="10" t="s">
        <v>281</v>
      </c>
      <c r="I123" s="11">
        <v>0</v>
      </c>
      <c r="J123" s="77" t="b">
        <v>0</v>
      </c>
      <c r="K123" s="18"/>
      <c r="L123" s="10"/>
    </row>
    <row r="124" spans="1:12" ht="35.25" customHeight="1" x14ac:dyDescent="0.3">
      <c r="A124" s="179" t="s">
        <v>273</v>
      </c>
      <c r="B124" s="179" t="s">
        <v>196</v>
      </c>
      <c r="C124" s="192" t="s">
        <v>285</v>
      </c>
      <c r="D124" s="201" t="s">
        <v>286</v>
      </c>
      <c r="E124" s="189" t="s">
        <v>287</v>
      </c>
      <c r="F124" s="183" t="s">
        <v>93</v>
      </c>
      <c r="G124" s="179" t="s">
        <v>288</v>
      </c>
      <c r="H124" s="53" t="s">
        <v>251</v>
      </c>
      <c r="I124" s="13" t="s">
        <v>385</v>
      </c>
      <c r="J124" s="75" t="b">
        <v>0</v>
      </c>
      <c r="K124" s="17"/>
      <c r="L124" s="4"/>
    </row>
    <row r="125" spans="1:12" ht="35.25" customHeight="1" x14ac:dyDescent="0.3">
      <c r="A125" s="180"/>
      <c r="B125" s="180"/>
      <c r="C125" s="193"/>
      <c r="D125" s="213"/>
      <c r="E125" s="214"/>
      <c r="F125" s="184"/>
      <c r="G125" s="180"/>
      <c r="H125" s="41" t="s">
        <v>289</v>
      </c>
      <c r="I125" s="42">
        <v>3</v>
      </c>
      <c r="J125" s="99" t="b">
        <v>0</v>
      </c>
      <c r="K125" s="43"/>
      <c r="L125" s="41"/>
    </row>
    <row r="126" spans="1:12" ht="35.25" customHeight="1" x14ac:dyDescent="0.3">
      <c r="A126" s="180"/>
      <c r="B126" s="180"/>
      <c r="C126" s="193"/>
      <c r="D126" s="202"/>
      <c r="E126" s="190"/>
      <c r="F126" s="185"/>
      <c r="G126" s="180"/>
      <c r="H126" s="7" t="s">
        <v>290</v>
      </c>
      <c r="I126" s="8">
        <v>2</v>
      </c>
      <c r="J126" s="76" t="b">
        <v>0</v>
      </c>
      <c r="K126" s="15"/>
      <c r="L126" s="7"/>
    </row>
    <row r="127" spans="1:12" ht="35.25" customHeight="1" x14ac:dyDescent="0.3">
      <c r="A127" s="180"/>
      <c r="B127" s="180"/>
      <c r="C127" s="193"/>
      <c r="D127" s="202"/>
      <c r="E127" s="190"/>
      <c r="F127" s="185"/>
      <c r="G127" s="180"/>
      <c r="H127" s="7" t="s">
        <v>291</v>
      </c>
      <c r="I127" s="8">
        <v>1</v>
      </c>
      <c r="J127" s="76" t="b">
        <v>0</v>
      </c>
      <c r="K127" s="15"/>
      <c r="L127" s="7"/>
    </row>
    <row r="128" spans="1:12" ht="59.4" customHeight="1" x14ac:dyDescent="0.3">
      <c r="A128" s="181"/>
      <c r="B128" s="181"/>
      <c r="C128" s="194"/>
      <c r="D128" s="203"/>
      <c r="E128" s="191"/>
      <c r="F128" s="186"/>
      <c r="G128" s="181"/>
      <c r="H128" s="10" t="s">
        <v>292</v>
      </c>
      <c r="I128" s="11">
        <v>0</v>
      </c>
      <c r="J128" s="77" t="b">
        <v>1</v>
      </c>
      <c r="K128" s="17" t="s">
        <v>492</v>
      </c>
      <c r="L128" s="10" t="s">
        <v>496</v>
      </c>
    </row>
    <row r="129" spans="1:12" ht="35.25" customHeight="1" x14ac:dyDescent="0.3">
      <c r="A129" s="179" t="s">
        <v>273</v>
      </c>
      <c r="B129" s="179" t="s">
        <v>196</v>
      </c>
      <c r="C129" s="192" t="s">
        <v>293</v>
      </c>
      <c r="D129" s="201" t="s">
        <v>294</v>
      </c>
      <c r="E129" s="189" t="s">
        <v>465</v>
      </c>
      <c r="F129" s="183" t="s">
        <v>93</v>
      </c>
      <c r="G129" s="179" t="s">
        <v>277</v>
      </c>
      <c r="H129" s="4" t="s">
        <v>251</v>
      </c>
      <c r="I129" s="5" t="s">
        <v>385</v>
      </c>
      <c r="J129" s="75" t="b">
        <v>1</v>
      </c>
      <c r="K129" s="17" t="s">
        <v>479</v>
      </c>
      <c r="L129" s="4" t="s">
        <v>495</v>
      </c>
    </row>
    <row r="130" spans="1:12" ht="35.25" customHeight="1" x14ac:dyDescent="0.3">
      <c r="A130" s="180"/>
      <c r="B130" s="180"/>
      <c r="C130" s="193"/>
      <c r="D130" s="213"/>
      <c r="E130" s="214"/>
      <c r="F130" s="184"/>
      <c r="G130" s="180"/>
      <c r="H130" s="41" t="s">
        <v>295</v>
      </c>
      <c r="I130" s="42">
        <v>3</v>
      </c>
      <c r="J130" s="99" t="b">
        <v>0</v>
      </c>
      <c r="K130" s="43"/>
      <c r="L130" s="41"/>
    </row>
    <row r="131" spans="1:12" ht="35.25" customHeight="1" x14ac:dyDescent="0.3">
      <c r="A131" s="180"/>
      <c r="B131" s="180"/>
      <c r="C131" s="193"/>
      <c r="D131" s="202"/>
      <c r="E131" s="190"/>
      <c r="F131" s="185"/>
      <c r="G131" s="180"/>
      <c r="H131" s="7" t="s">
        <v>296</v>
      </c>
      <c r="I131" s="8">
        <v>2</v>
      </c>
      <c r="J131" s="76" t="b">
        <v>0</v>
      </c>
      <c r="K131" s="15"/>
      <c r="L131" s="7"/>
    </row>
    <row r="132" spans="1:12" ht="35.25" customHeight="1" x14ac:dyDescent="0.3">
      <c r="A132" s="180"/>
      <c r="B132" s="180"/>
      <c r="C132" s="193"/>
      <c r="D132" s="202"/>
      <c r="E132" s="190"/>
      <c r="F132" s="185"/>
      <c r="G132" s="180"/>
      <c r="H132" s="7" t="s">
        <v>297</v>
      </c>
      <c r="I132" s="8">
        <v>1</v>
      </c>
      <c r="J132" s="76" t="b">
        <v>0</v>
      </c>
      <c r="K132" s="15"/>
      <c r="L132" s="7"/>
    </row>
    <row r="133" spans="1:12" ht="59.4" customHeight="1" x14ac:dyDescent="0.3">
      <c r="A133" s="181"/>
      <c r="B133" s="181"/>
      <c r="C133" s="194"/>
      <c r="D133" s="203"/>
      <c r="E133" s="191"/>
      <c r="F133" s="186"/>
      <c r="G133" s="181"/>
      <c r="H133" s="10" t="s">
        <v>298</v>
      </c>
      <c r="I133" s="11">
        <v>0</v>
      </c>
      <c r="J133" s="77" t="b">
        <v>0</v>
      </c>
      <c r="K133" s="18"/>
      <c r="L133" s="10"/>
    </row>
    <row r="134" spans="1:12" ht="35.25" customHeight="1" x14ac:dyDescent="0.3">
      <c r="A134" s="179" t="s">
        <v>273</v>
      </c>
      <c r="B134" s="179" t="s">
        <v>196</v>
      </c>
      <c r="C134" s="192" t="s">
        <v>299</v>
      </c>
      <c r="D134" s="201" t="s">
        <v>300</v>
      </c>
      <c r="E134" s="189" t="s">
        <v>461</v>
      </c>
      <c r="F134" s="183" t="s">
        <v>93</v>
      </c>
      <c r="G134" s="179" t="s">
        <v>277</v>
      </c>
      <c r="H134" s="4" t="s">
        <v>251</v>
      </c>
      <c r="I134" s="5" t="s">
        <v>385</v>
      </c>
      <c r="J134" s="75" t="b">
        <v>1</v>
      </c>
      <c r="K134" s="17" t="s">
        <v>479</v>
      </c>
      <c r="L134" s="4"/>
    </row>
    <row r="135" spans="1:12" ht="35.25" customHeight="1" x14ac:dyDescent="0.3">
      <c r="A135" s="180"/>
      <c r="B135" s="180"/>
      <c r="C135" s="193"/>
      <c r="D135" s="213"/>
      <c r="E135" s="214"/>
      <c r="F135" s="184"/>
      <c r="G135" s="180"/>
      <c r="H135" s="41" t="s">
        <v>295</v>
      </c>
      <c r="I135" s="42">
        <v>3</v>
      </c>
      <c r="J135" s="99" t="b">
        <v>0</v>
      </c>
      <c r="K135" s="43"/>
      <c r="L135" s="41"/>
    </row>
    <row r="136" spans="1:12" ht="35.25" customHeight="1" x14ac:dyDescent="0.3">
      <c r="A136" s="180"/>
      <c r="B136" s="180"/>
      <c r="C136" s="193"/>
      <c r="D136" s="202"/>
      <c r="E136" s="190"/>
      <c r="F136" s="185"/>
      <c r="G136" s="180"/>
      <c r="H136" s="7" t="s">
        <v>296</v>
      </c>
      <c r="I136" s="8">
        <v>2</v>
      </c>
      <c r="J136" s="76" t="b">
        <v>0</v>
      </c>
      <c r="K136" s="15"/>
      <c r="L136" s="7"/>
    </row>
    <row r="137" spans="1:12" ht="35.25" customHeight="1" x14ac:dyDescent="0.3">
      <c r="A137" s="180"/>
      <c r="B137" s="180"/>
      <c r="C137" s="193"/>
      <c r="D137" s="202"/>
      <c r="E137" s="190"/>
      <c r="F137" s="185"/>
      <c r="G137" s="180"/>
      <c r="H137" s="7" t="s">
        <v>297</v>
      </c>
      <c r="I137" s="8">
        <v>1</v>
      </c>
      <c r="J137" s="76" t="b">
        <v>0</v>
      </c>
      <c r="K137" s="15"/>
      <c r="L137" s="7"/>
    </row>
    <row r="138" spans="1:12" ht="59.4" customHeight="1" x14ac:dyDescent="0.3">
      <c r="A138" s="181"/>
      <c r="B138" s="181"/>
      <c r="C138" s="194"/>
      <c r="D138" s="203"/>
      <c r="E138" s="191"/>
      <c r="F138" s="186"/>
      <c r="G138" s="181"/>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518</v>
      </c>
      <c r="K139" s="25" t="s">
        <v>498</v>
      </c>
      <c r="L139" s="26"/>
    </row>
    <row r="140" spans="1:12" ht="39.6" x14ac:dyDescent="0.3">
      <c r="A140" s="179" t="s">
        <v>273</v>
      </c>
      <c r="B140" s="179" t="s">
        <v>196</v>
      </c>
      <c r="C140" s="192" t="s">
        <v>304</v>
      </c>
      <c r="D140" s="201" t="s">
        <v>305</v>
      </c>
      <c r="E140" s="189" t="s">
        <v>306</v>
      </c>
      <c r="F140" s="183" t="s">
        <v>93</v>
      </c>
      <c r="G140" s="179" t="s">
        <v>140</v>
      </c>
      <c r="H140" s="4" t="s">
        <v>295</v>
      </c>
      <c r="I140" s="5">
        <v>3</v>
      </c>
      <c r="J140" s="75" t="b">
        <v>0</v>
      </c>
      <c r="K140" s="17"/>
      <c r="L140" s="4"/>
    </row>
    <row r="141" spans="1:12" ht="105.6" x14ac:dyDescent="0.3">
      <c r="A141" s="180"/>
      <c r="B141" s="180"/>
      <c r="C141" s="193"/>
      <c r="D141" s="202"/>
      <c r="E141" s="190"/>
      <c r="F141" s="185"/>
      <c r="G141" s="180"/>
      <c r="H141" s="7" t="s">
        <v>296</v>
      </c>
      <c r="I141" s="8">
        <v>2</v>
      </c>
      <c r="J141" s="76" t="b">
        <v>1</v>
      </c>
      <c r="K141" s="15" t="s">
        <v>497</v>
      </c>
      <c r="L141" s="7" t="s">
        <v>522</v>
      </c>
    </row>
    <row r="142" spans="1:12" ht="26.4" x14ac:dyDescent="0.3">
      <c r="A142" s="180"/>
      <c r="B142" s="180"/>
      <c r="C142" s="193"/>
      <c r="D142" s="202"/>
      <c r="E142" s="190"/>
      <c r="F142" s="185"/>
      <c r="G142" s="180"/>
      <c r="H142" s="7" t="s">
        <v>297</v>
      </c>
      <c r="I142" s="8">
        <v>1</v>
      </c>
      <c r="J142" s="76" t="b">
        <v>0</v>
      </c>
      <c r="K142" s="15"/>
      <c r="L142" s="7"/>
    </row>
    <row r="143" spans="1:12" ht="13.2" customHeight="1" x14ac:dyDescent="0.3">
      <c r="A143" s="180"/>
      <c r="B143" s="180"/>
      <c r="C143" s="193"/>
      <c r="D143" s="202"/>
      <c r="E143" s="190"/>
      <c r="F143" s="185"/>
      <c r="G143" s="180"/>
      <c r="H143" s="7" t="s">
        <v>298</v>
      </c>
      <c r="I143" s="8">
        <v>0</v>
      </c>
      <c r="J143" s="78" t="b">
        <v>0</v>
      </c>
      <c r="K143" s="15"/>
      <c r="L143" s="7"/>
    </row>
    <row r="144" spans="1:12" ht="26.4" x14ac:dyDescent="0.3">
      <c r="A144" s="181"/>
      <c r="B144" s="181"/>
      <c r="C144" s="194"/>
      <c r="D144" s="203"/>
      <c r="E144" s="191"/>
      <c r="F144" s="186"/>
      <c r="G144" s="181"/>
      <c r="H144" s="10" t="s">
        <v>251</v>
      </c>
      <c r="I144" s="11" t="s">
        <v>385</v>
      </c>
      <c r="J144" s="77" t="b">
        <v>0</v>
      </c>
      <c r="K144" s="18"/>
      <c r="L144" s="10"/>
    </row>
    <row r="145" spans="1:12" ht="39.6" x14ac:dyDescent="0.3">
      <c r="A145" s="179" t="s">
        <v>273</v>
      </c>
      <c r="B145" s="179" t="s">
        <v>196</v>
      </c>
      <c r="C145" s="192" t="s">
        <v>307</v>
      </c>
      <c r="D145" s="201" t="s">
        <v>308</v>
      </c>
      <c r="E145" s="189" t="s">
        <v>309</v>
      </c>
      <c r="F145" s="183" t="s">
        <v>93</v>
      </c>
      <c r="G145" s="179"/>
      <c r="H145" s="4" t="s">
        <v>295</v>
      </c>
      <c r="I145" s="5">
        <v>3</v>
      </c>
      <c r="J145" s="81" t="b">
        <v>0</v>
      </c>
      <c r="K145" s="17"/>
      <c r="L145" s="4"/>
    </row>
    <row r="146" spans="1:12" ht="52.8" x14ac:dyDescent="0.3">
      <c r="A146" s="180"/>
      <c r="B146" s="180"/>
      <c r="C146" s="193"/>
      <c r="D146" s="202"/>
      <c r="E146" s="190"/>
      <c r="F146" s="185"/>
      <c r="G146" s="180"/>
      <c r="H146" s="7" t="s">
        <v>296</v>
      </c>
      <c r="I146" s="8">
        <v>2</v>
      </c>
      <c r="J146" s="78" t="b">
        <v>1</v>
      </c>
      <c r="K146" s="15" t="s">
        <v>499</v>
      </c>
      <c r="L146" s="7" t="s">
        <v>500</v>
      </c>
    </row>
    <row r="147" spans="1:12" ht="26.4" x14ac:dyDescent="0.3">
      <c r="A147" s="180"/>
      <c r="B147" s="180"/>
      <c r="C147" s="193"/>
      <c r="D147" s="202"/>
      <c r="E147" s="190"/>
      <c r="F147" s="185"/>
      <c r="G147" s="180"/>
      <c r="H147" s="7" t="s">
        <v>297</v>
      </c>
      <c r="I147" s="8">
        <v>1</v>
      </c>
      <c r="J147" s="76" t="b">
        <v>0</v>
      </c>
      <c r="K147" s="15"/>
      <c r="L147" s="7"/>
    </row>
    <row r="148" spans="1:12" x14ac:dyDescent="0.3">
      <c r="A148" s="180"/>
      <c r="B148" s="180"/>
      <c r="C148" s="193"/>
      <c r="D148" s="202"/>
      <c r="E148" s="190"/>
      <c r="F148" s="185"/>
      <c r="G148" s="180"/>
      <c r="H148" s="7" t="s">
        <v>298</v>
      </c>
      <c r="I148" s="8">
        <v>0</v>
      </c>
      <c r="J148" s="78" t="b">
        <v>0</v>
      </c>
      <c r="K148" s="15"/>
      <c r="L148" s="7"/>
    </row>
    <row r="149" spans="1:12" ht="26.4" x14ac:dyDescent="0.3">
      <c r="A149" s="181"/>
      <c r="B149" s="181"/>
      <c r="C149" s="194"/>
      <c r="D149" s="203"/>
      <c r="E149" s="191"/>
      <c r="F149" s="186"/>
      <c r="G149" s="181"/>
      <c r="H149" s="10" t="s">
        <v>251</v>
      </c>
      <c r="I149" s="11" t="s">
        <v>385</v>
      </c>
      <c r="J149" s="77" t="b">
        <v>0</v>
      </c>
      <c r="K149" s="18"/>
      <c r="L149" s="10"/>
    </row>
    <row r="150" spans="1:12" ht="79.2" x14ac:dyDescent="0.3">
      <c r="A150" s="179" t="s">
        <v>273</v>
      </c>
      <c r="B150" s="179" t="s">
        <v>196</v>
      </c>
      <c r="C150" s="192" t="s">
        <v>310</v>
      </c>
      <c r="D150" s="201" t="s">
        <v>311</v>
      </c>
      <c r="E150" s="189" t="s">
        <v>312</v>
      </c>
      <c r="F150" s="183" t="s">
        <v>93</v>
      </c>
      <c r="G150" s="179" t="s">
        <v>313</v>
      </c>
      <c r="H150" s="4" t="s">
        <v>295</v>
      </c>
      <c r="I150" s="5">
        <v>3</v>
      </c>
      <c r="J150" s="75" t="b">
        <v>1</v>
      </c>
      <c r="K150" s="17" t="s">
        <v>501</v>
      </c>
      <c r="L150" s="4" t="s">
        <v>502</v>
      </c>
    </row>
    <row r="151" spans="1:12" ht="26.4" x14ac:dyDescent="0.3">
      <c r="A151" s="180"/>
      <c r="B151" s="180"/>
      <c r="C151" s="193"/>
      <c r="D151" s="202"/>
      <c r="E151" s="190"/>
      <c r="F151" s="185"/>
      <c r="G151" s="180"/>
      <c r="H151" s="7" t="s">
        <v>296</v>
      </c>
      <c r="I151" s="8">
        <v>2</v>
      </c>
      <c r="J151" s="76" t="b">
        <v>0</v>
      </c>
      <c r="K151" s="15"/>
      <c r="L151" s="7"/>
    </row>
    <row r="152" spans="1:12" ht="26.4" x14ac:dyDescent="0.3">
      <c r="A152" s="180"/>
      <c r="B152" s="180"/>
      <c r="C152" s="193"/>
      <c r="D152" s="202"/>
      <c r="E152" s="190"/>
      <c r="F152" s="185"/>
      <c r="G152" s="180"/>
      <c r="H152" s="7" t="s">
        <v>297</v>
      </c>
      <c r="I152" s="8">
        <v>1</v>
      </c>
      <c r="J152" s="76" t="b">
        <v>0</v>
      </c>
      <c r="K152" s="15"/>
      <c r="L152" s="7"/>
    </row>
    <row r="153" spans="1:12" x14ac:dyDescent="0.3">
      <c r="A153" s="180"/>
      <c r="B153" s="180"/>
      <c r="C153" s="193"/>
      <c r="D153" s="202"/>
      <c r="E153" s="190"/>
      <c r="F153" s="185"/>
      <c r="G153" s="180"/>
      <c r="H153" s="7" t="s">
        <v>298</v>
      </c>
      <c r="I153" s="8">
        <v>0</v>
      </c>
      <c r="J153" s="76" t="b">
        <v>0</v>
      </c>
      <c r="K153" s="15"/>
      <c r="L153" s="7"/>
    </row>
    <row r="154" spans="1:12" ht="26.4" x14ac:dyDescent="0.3">
      <c r="A154" s="181"/>
      <c r="B154" s="181"/>
      <c r="C154" s="194"/>
      <c r="D154" s="203"/>
      <c r="E154" s="191"/>
      <c r="F154" s="186"/>
      <c r="G154" s="181"/>
      <c r="H154" s="10" t="s">
        <v>251</v>
      </c>
      <c r="I154" s="11" t="s">
        <v>385</v>
      </c>
      <c r="J154" s="77" t="b">
        <v>0</v>
      </c>
      <c r="K154" s="18"/>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503</v>
      </c>
      <c r="K155" s="32" t="s">
        <v>504</v>
      </c>
      <c r="L155" s="34"/>
    </row>
    <row r="156" spans="1:12" ht="39.6" x14ac:dyDescent="0.3">
      <c r="A156" s="179" t="s">
        <v>273</v>
      </c>
      <c r="B156" s="179" t="s">
        <v>317</v>
      </c>
      <c r="C156" s="192" t="s">
        <v>318</v>
      </c>
      <c r="D156" s="201" t="s">
        <v>319</v>
      </c>
      <c r="E156" s="189" t="s">
        <v>320</v>
      </c>
      <c r="F156" s="183" t="s">
        <v>93</v>
      </c>
      <c r="G156" s="179" t="s">
        <v>321</v>
      </c>
      <c r="H156" s="100" t="s">
        <v>457</v>
      </c>
      <c r="I156" s="5">
        <v>3</v>
      </c>
      <c r="J156" s="75" t="b">
        <v>0</v>
      </c>
      <c r="K156" s="17"/>
      <c r="L156" s="4"/>
    </row>
    <row r="157" spans="1:12" ht="26.4" x14ac:dyDescent="0.3">
      <c r="A157" s="180"/>
      <c r="B157" s="180"/>
      <c r="C157" s="193"/>
      <c r="D157" s="202"/>
      <c r="E157" s="190"/>
      <c r="F157" s="185"/>
      <c r="G157" s="180"/>
      <c r="H157" s="102" t="s">
        <v>458</v>
      </c>
      <c r="I157" s="8">
        <v>2</v>
      </c>
      <c r="J157" s="78" t="b">
        <v>0</v>
      </c>
      <c r="K157" s="15"/>
      <c r="L157" s="7"/>
    </row>
    <row r="158" spans="1:12" ht="39.6" x14ac:dyDescent="0.3">
      <c r="A158" s="180"/>
      <c r="B158" s="180"/>
      <c r="C158" s="193"/>
      <c r="D158" s="202"/>
      <c r="E158" s="190"/>
      <c r="F158" s="185"/>
      <c r="G158" s="180"/>
      <c r="H158" s="102" t="s">
        <v>459</v>
      </c>
      <c r="I158" s="8">
        <v>1</v>
      </c>
      <c r="J158" s="76" t="b">
        <v>0</v>
      </c>
      <c r="K158" s="15"/>
      <c r="L158" s="7"/>
    </row>
    <row r="159" spans="1:12" ht="32.25" customHeight="1" x14ac:dyDescent="0.3">
      <c r="A159" s="180"/>
      <c r="B159" s="180"/>
      <c r="C159" s="193"/>
      <c r="D159" s="202"/>
      <c r="E159" s="190"/>
      <c r="F159" s="185"/>
      <c r="G159" s="180"/>
      <c r="H159" s="102" t="s">
        <v>398</v>
      </c>
      <c r="I159" s="8">
        <v>0</v>
      </c>
      <c r="J159" s="76" t="b">
        <v>0</v>
      </c>
      <c r="K159" s="15"/>
      <c r="L159" s="7"/>
    </row>
    <row r="160" spans="1:12" ht="75.75" customHeight="1" x14ac:dyDescent="0.3">
      <c r="A160" s="181"/>
      <c r="B160" s="181"/>
      <c r="C160" s="194"/>
      <c r="D160" s="203"/>
      <c r="E160" s="191"/>
      <c r="F160" s="186"/>
      <c r="G160" s="181"/>
      <c r="H160" s="101" t="s">
        <v>396</v>
      </c>
      <c r="I160" s="11" t="s">
        <v>385</v>
      </c>
      <c r="J160" s="77" t="b">
        <v>1</v>
      </c>
      <c r="K160" s="18" t="s">
        <v>477</v>
      </c>
      <c r="L160" s="10"/>
    </row>
    <row r="161" spans="1:12" ht="66" hidden="1" x14ac:dyDescent="0.3">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3">
      <c r="A162" s="25" t="s">
        <v>273</v>
      </c>
      <c r="B162" s="25" t="s">
        <v>317</v>
      </c>
      <c r="C162" s="47" t="s">
        <v>325</v>
      </c>
      <c r="D162" s="67" t="s">
        <v>326</v>
      </c>
      <c r="E162" s="26" t="s">
        <v>327</v>
      </c>
      <c r="F162" s="25" t="s">
        <v>239</v>
      </c>
      <c r="G162" s="26"/>
      <c r="H162" s="26" t="s">
        <v>387</v>
      </c>
      <c r="I162" s="48" t="s">
        <v>103</v>
      </c>
      <c r="J162" s="91"/>
      <c r="K162" s="25"/>
      <c r="L162" s="26"/>
    </row>
    <row r="163" spans="1:12" ht="158.4" hidden="1" x14ac:dyDescent="0.3">
      <c r="A163" s="25" t="s">
        <v>273</v>
      </c>
      <c r="B163" s="25" t="s">
        <v>317</v>
      </c>
      <c r="C163" s="47" t="s">
        <v>328</v>
      </c>
      <c r="D163" s="67" t="s">
        <v>329</v>
      </c>
      <c r="E163" s="26" t="s">
        <v>330</v>
      </c>
      <c r="F163" s="25" t="s">
        <v>239</v>
      </c>
      <c r="G163" s="26"/>
      <c r="H163" s="26" t="s">
        <v>387</v>
      </c>
      <c r="I163" s="48" t="s">
        <v>103</v>
      </c>
      <c r="J163" s="91"/>
      <c r="K163" s="25"/>
      <c r="L163" s="26"/>
    </row>
    <row r="164" spans="1:12" ht="39.6" x14ac:dyDescent="0.3">
      <c r="A164" s="179" t="s">
        <v>273</v>
      </c>
      <c r="B164" s="179" t="s">
        <v>317</v>
      </c>
      <c r="C164" s="192" t="s">
        <v>331</v>
      </c>
      <c r="D164" s="201" t="s">
        <v>332</v>
      </c>
      <c r="E164" s="189" t="s">
        <v>333</v>
      </c>
      <c r="F164" s="183" t="s">
        <v>93</v>
      </c>
      <c r="G164" s="177" t="s">
        <v>334</v>
      </c>
      <c r="H164" s="100" t="s">
        <v>399</v>
      </c>
      <c r="I164" s="5">
        <v>3</v>
      </c>
      <c r="J164" s="75" t="b">
        <v>0</v>
      </c>
      <c r="K164" s="17"/>
      <c r="L164" s="19"/>
    </row>
    <row r="165" spans="1:12" ht="39.6" x14ac:dyDescent="0.3">
      <c r="A165" s="180"/>
      <c r="B165" s="180"/>
      <c r="C165" s="193"/>
      <c r="D165" s="202"/>
      <c r="E165" s="190"/>
      <c r="F165" s="185"/>
      <c r="G165" s="178"/>
      <c r="H165" s="102" t="s">
        <v>400</v>
      </c>
      <c r="I165" s="8">
        <v>2</v>
      </c>
      <c r="J165" s="76" t="b">
        <v>0</v>
      </c>
      <c r="K165" s="15"/>
      <c r="L165" s="7"/>
    </row>
    <row r="166" spans="1:12" ht="39.6" x14ac:dyDescent="0.3">
      <c r="A166" s="180"/>
      <c r="B166" s="180"/>
      <c r="C166" s="193"/>
      <c r="D166" s="202"/>
      <c r="E166" s="190"/>
      <c r="F166" s="185"/>
      <c r="G166" s="178"/>
      <c r="H166" s="102" t="s">
        <v>402</v>
      </c>
      <c r="I166" s="8">
        <v>1</v>
      </c>
      <c r="J166" s="76" t="b">
        <v>0</v>
      </c>
      <c r="K166" s="15"/>
      <c r="L166" s="7"/>
    </row>
    <row r="167" spans="1:12" ht="105.6" x14ac:dyDescent="0.3">
      <c r="A167" s="180"/>
      <c r="B167" s="180"/>
      <c r="C167" s="193"/>
      <c r="D167" s="202"/>
      <c r="E167" s="190"/>
      <c r="F167" s="185"/>
      <c r="G167" s="178"/>
      <c r="H167" s="102" t="s">
        <v>401</v>
      </c>
      <c r="I167" s="8">
        <v>0</v>
      </c>
      <c r="J167" s="76" t="b">
        <v>1</v>
      </c>
      <c r="K167" s="15" t="s">
        <v>523</v>
      </c>
      <c r="L167" s="7" t="s">
        <v>505</v>
      </c>
    </row>
    <row r="168" spans="1:12" ht="30" customHeight="1" x14ac:dyDescent="0.3">
      <c r="A168" s="181"/>
      <c r="B168" s="181"/>
      <c r="C168" s="194"/>
      <c r="D168" s="203"/>
      <c r="E168" s="191"/>
      <c r="F168" s="186"/>
      <c r="G168" s="182"/>
      <c r="H168" s="101" t="s">
        <v>397</v>
      </c>
      <c r="I168" s="11" t="s">
        <v>385</v>
      </c>
      <c r="J168" s="80" t="b">
        <v>0</v>
      </c>
      <c r="K168" s="18"/>
      <c r="L168" s="10"/>
    </row>
    <row r="169" spans="1:12" ht="66" hidden="1" x14ac:dyDescent="0.3">
      <c r="A169" s="25" t="s">
        <v>273</v>
      </c>
      <c r="B169" s="25" t="s">
        <v>317</v>
      </c>
      <c r="C169" s="47" t="s">
        <v>335</v>
      </c>
      <c r="D169" s="67" t="s">
        <v>336</v>
      </c>
      <c r="E169" s="26" t="s">
        <v>324</v>
      </c>
      <c r="F169" s="25" t="s">
        <v>239</v>
      </c>
      <c r="G169" s="26"/>
      <c r="H169" s="26" t="s">
        <v>387</v>
      </c>
      <c r="I169" s="48" t="s">
        <v>103</v>
      </c>
      <c r="J169" s="91"/>
      <c r="K169" s="25"/>
      <c r="L169" s="26"/>
    </row>
    <row r="170" spans="1:12" ht="52.8" x14ac:dyDescent="0.3">
      <c r="A170" s="25" t="s">
        <v>273</v>
      </c>
      <c r="B170" s="25" t="s">
        <v>317</v>
      </c>
      <c r="C170" s="47" t="s">
        <v>337</v>
      </c>
      <c r="D170" s="67" t="s">
        <v>338</v>
      </c>
      <c r="E170" s="26" t="s">
        <v>327</v>
      </c>
      <c r="F170" s="25" t="s">
        <v>239</v>
      </c>
      <c r="G170" s="25" t="s">
        <v>339</v>
      </c>
      <c r="H170" s="26" t="s">
        <v>387</v>
      </c>
      <c r="I170" s="48" t="s">
        <v>103</v>
      </c>
      <c r="J170" s="91" t="s">
        <v>506</v>
      </c>
      <c r="K170" s="25" t="s">
        <v>288</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t="s">
        <v>507</v>
      </c>
      <c r="K171" s="25" t="s">
        <v>508</v>
      </c>
      <c r="L171" s="26"/>
    </row>
    <row r="172" spans="1:12" ht="24.75" customHeight="1" x14ac:dyDescent="0.3">
      <c r="A172" s="177" t="s">
        <v>273</v>
      </c>
      <c r="B172" s="177" t="s">
        <v>317</v>
      </c>
      <c r="C172" s="244">
        <v>16</v>
      </c>
      <c r="D172" s="209" t="s">
        <v>343</v>
      </c>
      <c r="E172" s="189" t="s">
        <v>344</v>
      </c>
      <c r="F172" s="231" t="s">
        <v>93</v>
      </c>
      <c r="G172" s="179" t="s">
        <v>345</v>
      </c>
      <c r="H172" s="19" t="s">
        <v>389</v>
      </c>
      <c r="I172" s="21">
        <v>3</v>
      </c>
      <c r="J172" s="87" t="b">
        <v>0</v>
      </c>
      <c r="K172" s="21"/>
      <c r="L172" s="4"/>
    </row>
    <row r="173" spans="1:12" ht="24.75" customHeight="1" x14ac:dyDescent="0.3">
      <c r="A173" s="178"/>
      <c r="B173" s="178"/>
      <c r="C173" s="245"/>
      <c r="D173" s="210"/>
      <c r="E173" s="190"/>
      <c r="F173" s="232"/>
      <c r="G173" s="180"/>
      <c r="H173" s="22" t="s">
        <v>346</v>
      </c>
      <c r="I173" s="23">
        <v>2</v>
      </c>
      <c r="J173" s="88" t="b">
        <v>1</v>
      </c>
      <c r="K173" s="23" t="s">
        <v>509</v>
      </c>
      <c r="L173" s="22" t="s">
        <v>510</v>
      </c>
    </row>
    <row r="174" spans="1:12" ht="24.75" customHeight="1" x14ac:dyDescent="0.3">
      <c r="A174" s="178"/>
      <c r="B174" s="178"/>
      <c r="C174" s="245"/>
      <c r="D174" s="210"/>
      <c r="E174" s="190"/>
      <c r="F174" s="232"/>
      <c r="G174" s="180"/>
      <c r="H174" s="22" t="s">
        <v>390</v>
      </c>
      <c r="I174" s="23">
        <v>1</v>
      </c>
      <c r="J174" s="88" t="b">
        <v>0</v>
      </c>
      <c r="K174" s="23"/>
      <c r="L174" s="22"/>
    </row>
    <row r="175" spans="1:12" ht="24.75" customHeight="1" x14ac:dyDescent="0.3">
      <c r="A175" s="182"/>
      <c r="B175" s="182"/>
      <c r="C175" s="246"/>
      <c r="D175" s="211"/>
      <c r="E175" s="191"/>
      <c r="F175" s="233"/>
      <c r="G175" s="181"/>
      <c r="H175" s="20" t="s">
        <v>347</v>
      </c>
      <c r="I175" s="11">
        <v>0</v>
      </c>
      <c r="J175" s="80" t="b">
        <v>0</v>
      </c>
      <c r="K175" s="16"/>
      <c r="L175" s="20"/>
    </row>
    <row r="176" spans="1:12" ht="24.75" customHeight="1" x14ac:dyDescent="0.3">
      <c r="A176" s="177" t="s">
        <v>273</v>
      </c>
      <c r="B176" s="177" t="s">
        <v>317</v>
      </c>
      <c r="C176" s="244">
        <v>17</v>
      </c>
      <c r="D176" s="209" t="s">
        <v>348</v>
      </c>
      <c r="E176" s="189" t="s">
        <v>349</v>
      </c>
      <c r="F176" s="231" t="s">
        <v>93</v>
      </c>
      <c r="G176" s="179" t="s">
        <v>345</v>
      </c>
      <c r="H176" s="19" t="s">
        <v>391</v>
      </c>
      <c r="I176" s="21">
        <v>3</v>
      </c>
      <c r="J176" s="87" t="b">
        <v>0</v>
      </c>
      <c r="K176" s="21"/>
      <c r="L176" s="4"/>
    </row>
    <row r="177" spans="1:12" ht="24.75" customHeight="1" x14ac:dyDescent="0.3">
      <c r="A177" s="178"/>
      <c r="B177" s="178"/>
      <c r="C177" s="245"/>
      <c r="D177" s="210"/>
      <c r="E177" s="190"/>
      <c r="F177" s="232"/>
      <c r="G177" s="180"/>
      <c r="H177" s="22" t="s">
        <v>350</v>
      </c>
      <c r="I177" s="23">
        <v>2</v>
      </c>
      <c r="J177" s="88" t="b">
        <v>0</v>
      </c>
      <c r="K177" s="23"/>
      <c r="L177" s="22"/>
    </row>
    <row r="178" spans="1:12" ht="24.75" customHeight="1" x14ac:dyDescent="0.3">
      <c r="A178" s="178"/>
      <c r="B178" s="178"/>
      <c r="C178" s="245"/>
      <c r="D178" s="210"/>
      <c r="E178" s="190"/>
      <c r="F178" s="232"/>
      <c r="G178" s="180"/>
      <c r="H178" s="22" t="s">
        <v>392</v>
      </c>
      <c r="I178" s="23">
        <v>1</v>
      </c>
      <c r="J178" s="88" t="b">
        <v>1</v>
      </c>
      <c r="K178" s="23" t="s">
        <v>509</v>
      </c>
      <c r="L178" s="22" t="s">
        <v>511</v>
      </c>
    </row>
    <row r="179" spans="1:12" ht="100.5" customHeight="1" x14ac:dyDescent="0.3">
      <c r="A179" s="182"/>
      <c r="B179" s="182"/>
      <c r="C179" s="246"/>
      <c r="D179" s="211"/>
      <c r="E179" s="191"/>
      <c r="F179" s="233"/>
      <c r="G179" s="181"/>
      <c r="H179" s="20" t="s">
        <v>347</v>
      </c>
      <c r="I179" s="11">
        <v>0</v>
      </c>
      <c r="J179" s="80" t="b">
        <v>0</v>
      </c>
      <c r="K179" s="16"/>
      <c r="L179" s="20"/>
    </row>
    <row r="180" spans="1:12" ht="92.4" x14ac:dyDescent="0.3">
      <c r="A180" s="177" t="s">
        <v>273</v>
      </c>
      <c r="B180" s="177" t="s">
        <v>317</v>
      </c>
      <c r="C180" s="244" t="s">
        <v>351</v>
      </c>
      <c r="D180" s="209" t="s">
        <v>352</v>
      </c>
      <c r="E180" s="207" t="s">
        <v>353</v>
      </c>
      <c r="F180" s="231" t="s">
        <v>93</v>
      </c>
      <c r="G180" s="179" t="s">
        <v>354</v>
      </c>
      <c r="H180" s="100" t="s">
        <v>355</v>
      </c>
      <c r="I180" s="21">
        <v>0</v>
      </c>
      <c r="J180" s="87" t="b">
        <v>1</v>
      </c>
      <c r="K180" s="21" t="s">
        <v>354</v>
      </c>
      <c r="L180" s="4" t="s">
        <v>519</v>
      </c>
    </row>
    <row r="181" spans="1:12" ht="26.4" x14ac:dyDescent="0.3">
      <c r="A181" s="178"/>
      <c r="B181" s="178"/>
      <c r="C181" s="245"/>
      <c r="D181" s="210"/>
      <c r="E181" s="212"/>
      <c r="F181" s="232"/>
      <c r="G181" s="180"/>
      <c r="H181" s="7" t="s">
        <v>356</v>
      </c>
      <c r="I181" s="23" t="s">
        <v>385</v>
      </c>
      <c r="J181" s="88" t="b">
        <v>0</v>
      </c>
      <c r="K181" s="23"/>
      <c r="L181" s="22"/>
    </row>
    <row r="182" spans="1:12" ht="26.4" x14ac:dyDescent="0.3">
      <c r="A182" s="182"/>
      <c r="B182" s="182"/>
      <c r="C182" s="246"/>
      <c r="D182" s="211"/>
      <c r="E182" s="208"/>
      <c r="F182" s="233"/>
      <c r="G182" s="181"/>
      <c r="H182" s="101" t="s">
        <v>357</v>
      </c>
      <c r="I182" s="16">
        <v>3</v>
      </c>
      <c r="J182" s="79" t="b">
        <v>0</v>
      </c>
      <c r="K182" s="16"/>
      <c r="L182" s="20"/>
    </row>
    <row r="183" spans="1:12" hidden="1" x14ac:dyDescent="0.3">
      <c r="A183" s="177" t="s">
        <v>273</v>
      </c>
      <c r="B183" s="177" t="s">
        <v>317</v>
      </c>
      <c r="C183" s="244" t="s">
        <v>358</v>
      </c>
      <c r="D183" s="209" t="s">
        <v>359</v>
      </c>
      <c r="E183" s="207" t="s">
        <v>360</v>
      </c>
      <c r="F183" s="231" t="s">
        <v>93</v>
      </c>
      <c r="G183" s="179" t="s">
        <v>354</v>
      </c>
      <c r="H183" s="4" t="s">
        <v>262</v>
      </c>
      <c r="I183" s="21">
        <v>1</v>
      </c>
      <c r="J183" s="87" t="b">
        <v>0</v>
      </c>
      <c r="K183" s="21"/>
      <c r="L183" s="4"/>
    </row>
    <row r="184" spans="1:12" ht="20.25" hidden="1" customHeight="1" x14ac:dyDescent="0.3">
      <c r="A184" s="178"/>
      <c r="B184" s="178"/>
      <c r="C184" s="245"/>
      <c r="D184" s="210"/>
      <c r="E184" s="212"/>
      <c r="F184" s="232"/>
      <c r="G184" s="180"/>
      <c r="H184" s="7" t="s">
        <v>361</v>
      </c>
      <c r="I184" s="23">
        <v>0</v>
      </c>
      <c r="J184" s="88" t="b">
        <v>0</v>
      </c>
      <c r="K184" s="23"/>
      <c r="L184" s="22"/>
    </row>
    <row r="185" spans="1:12" ht="123" hidden="1" customHeight="1" x14ac:dyDescent="0.3">
      <c r="A185" s="178"/>
      <c r="B185" s="178"/>
      <c r="C185" s="245"/>
      <c r="D185" s="210"/>
      <c r="E185" s="212"/>
      <c r="F185" s="232"/>
      <c r="G185" s="180"/>
      <c r="H185" s="7" t="s">
        <v>362</v>
      </c>
      <c r="I185" s="23">
        <v>2</v>
      </c>
      <c r="J185" s="88" t="b">
        <v>0</v>
      </c>
      <c r="K185" s="23"/>
      <c r="L185" s="16"/>
    </row>
    <row r="186" spans="1:12" ht="12.75" customHeight="1" x14ac:dyDescent="0.3">
      <c r="A186" s="183" t="s">
        <v>273</v>
      </c>
      <c r="B186" s="183" t="s">
        <v>317</v>
      </c>
      <c r="C186" s="236" t="s">
        <v>363</v>
      </c>
      <c r="D186" s="240" t="s">
        <v>364</v>
      </c>
      <c r="E186" s="189" t="s">
        <v>365</v>
      </c>
      <c r="F186" s="231" t="s">
        <v>174</v>
      </c>
      <c r="G186" s="179"/>
      <c r="H186" s="100" t="s">
        <v>415</v>
      </c>
      <c r="I186" s="5">
        <v>3</v>
      </c>
      <c r="J186" s="81" t="b">
        <v>0</v>
      </c>
      <c r="K186" s="17"/>
      <c r="L186" s="17"/>
    </row>
    <row r="187" spans="1:12" ht="28.5" customHeight="1" x14ac:dyDescent="0.3">
      <c r="A187" s="184"/>
      <c r="B187" s="184"/>
      <c r="C187" s="237"/>
      <c r="D187" s="241"/>
      <c r="E187" s="214"/>
      <c r="F187" s="235"/>
      <c r="G187" s="180"/>
      <c r="H187" s="108" t="s">
        <v>414</v>
      </c>
      <c r="I187" s="42">
        <v>2</v>
      </c>
      <c r="J187" s="90" t="b">
        <v>0</v>
      </c>
      <c r="K187" s="43"/>
      <c r="L187" s="43"/>
    </row>
    <row r="188" spans="1:12" ht="34.5" customHeight="1" x14ac:dyDescent="0.3">
      <c r="A188" s="184"/>
      <c r="B188" s="184"/>
      <c r="C188" s="237"/>
      <c r="D188" s="241"/>
      <c r="E188" s="214"/>
      <c r="F188" s="235"/>
      <c r="G188" s="180"/>
      <c r="H188" s="108" t="s">
        <v>413</v>
      </c>
      <c r="I188" s="42">
        <v>1</v>
      </c>
      <c r="J188" s="90" t="b">
        <v>0</v>
      </c>
      <c r="K188" s="43"/>
      <c r="L188" s="41"/>
    </row>
    <row r="189" spans="1:12" ht="118.8" x14ac:dyDescent="0.3">
      <c r="A189" s="185"/>
      <c r="B189" s="185"/>
      <c r="C189" s="238"/>
      <c r="D189" s="242"/>
      <c r="E189" s="190"/>
      <c r="F189" s="232"/>
      <c r="G189" s="180"/>
      <c r="H189" s="7" t="s">
        <v>191</v>
      </c>
      <c r="I189" s="8">
        <v>0</v>
      </c>
      <c r="J189" s="78" t="b">
        <v>1</v>
      </c>
      <c r="K189" s="15" t="s">
        <v>512</v>
      </c>
      <c r="L189" s="7" t="s">
        <v>513</v>
      </c>
    </row>
    <row r="190" spans="1:12" ht="38.1" customHeight="1" x14ac:dyDescent="0.3">
      <c r="A190" s="186"/>
      <c r="B190" s="186"/>
      <c r="C190" s="239"/>
      <c r="D190" s="243"/>
      <c r="E190" s="191"/>
      <c r="F190" s="233"/>
      <c r="G190" s="181"/>
      <c r="H190" s="104" t="s">
        <v>408</v>
      </c>
      <c r="I190" s="11" t="s">
        <v>103</v>
      </c>
      <c r="J190" s="77" t="b">
        <v>0</v>
      </c>
      <c r="K190" s="18"/>
      <c r="L190" s="10"/>
    </row>
    <row r="191" spans="1:12" ht="57.6" customHeight="1" x14ac:dyDescent="0.3">
      <c r="A191" s="33" t="s">
        <v>273</v>
      </c>
      <c r="B191" s="33" t="s">
        <v>317</v>
      </c>
      <c r="C191" s="106" t="s">
        <v>366</v>
      </c>
      <c r="D191" s="107" t="s">
        <v>370</v>
      </c>
      <c r="E191" s="24" t="s">
        <v>406</v>
      </c>
      <c r="F191" s="44" t="s">
        <v>239</v>
      </c>
      <c r="G191" s="33"/>
      <c r="H191" s="48" t="s">
        <v>387</v>
      </c>
      <c r="I191" s="48" t="s">
        <v>103</v>
      </c>
      <c r="J191" s="109" t="s">
        <v>516</v>
      </c>
      <c r="K191" s="33" t="s">
        <v>524</v>
      </c>
      <c r="L191" s="24"/>
    </row>
    <row r="192" spans="1:12" x14ac:dyDescent="0.3">
      <c r="A192" s="183" t="s">
        <v>273</v>
      </c>
      <c r="B192" s="183" t="s">
        <v>317</v>
      </c>
      <c r="C192" s="236" t="s">
        <v>369</v>
      </c>
      <c r="D192" s="240" t="s">
        <v>367</v>
      </c>
      <c r="E192" s="189" t="s">
        <v>368</v>
      </c>
      <c r="F192" s="231" t="s">
        <v>174</v>
      </c>
      <c r="G192" s="179"/>
      <c r="H192" s="100" t="s">
        <v>412</v>
      </c>
      <c r="I192" s="5">
        <v>3</v>
      </c>
      <c r="J192" s="81" t="b">
        <v>0</v>
      </c>
      <c r="K192" s="17"/>
      <c r="L192" s="4"/>
    </row>
    <row r="193" spans="1:12" ht="26.4" x14ac:dyDescent="0.3">
      <c r="A193" s="184"/>
      <c r="B193" s="184"/>
      <c r="C193" s="237"/>
      <c r="D193" s="241"/>
      <c r="E193" s="214"/>
      <c r="F193" s="235"/>
      <c r="G193" s="180"/>
      <c r="H193" s="108" t="s">
        <v>411</v>
      </c>
      <c r="I193" s="42">
        <v>2</v>
      </c>
      <c r="J193" s="90" t="b">
        <v>0</v>
      </c>
      <c r="K193" s="43"/>
      <c r="L193" s="41"/>
    </row>
    <row r="194" spans="1:12" ht="39.6" x14ac:dyDescent="0.3">
      <c r="A194" s="184"/>
      <c r="B194" s="184"/>
      <c r="C194" s="237"/>
      <c r="D194" s="241"/>
      <c r="E194" s="214"/>
      <c r="F194" s="235"/>
      <c r="G194" s="180"/>
      <c r="H194" s="108" t="s">
        <v>410</v>
      </c>
      <c r="I194" s="42">
        <v>1</v>
      </c>
      <c r="J194" s="90" t="b">
        <v>0</v>
      </c>
      <c r="K194" s="43"/>
      <c r="L194" s="41"/>
    </row>
    <row r="195" spans="1:12" ht="66" x14ac:dyDescent="0.3">
      <c r="A195" s="185"/>
      <c r="B195" s="185"/>
      <c r="C195" s="238"/>
      <c r="D195" s="242"/>
      <c r="E195" s="190"/>
      <c r="F195" s="232"/>
      <c r="G195" s="180"/>
      <c r="H195" s="7" t="s">
        <v>191</v>
      </c>
      <c r="I195" s="8">
        <v>0</v>
      </c>
      <c r="J195" s="78" t="b">
        <v>1</v>
      </c>
      <c r="K195" s="15" t="s">
        <v>514</v>
      </c>
      <c r="L195" s="7" t="s">
        <v>515</v>
      </c>
    </row>
    <row r="196" spans="1:12" ht="23.1" customHeight="1" x14ac:dyDescent="0.3">
      <c r="A196" s="186"/>
      <c r="B196" s="186"/>
      <c r="C196" s="239"/>
      <c r="D196" s="243"/>
      <c r="E196" s="191"/>
      <c r="F196" s="233"/>
      <c r="G196" s="181"/>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515</v>
      </c>
      <c r="K197" s="15" t="s">
        <v>514</v>
      </c>
      <c r="L197" s="26"/>
    </row>
    <row r="198" spans="1:12" ht="237.6" x14ac:dyDescent="0.3">
      <c r="A198" s="25" t="s">
        <v>55</v>
      </c>
      <c r="B198" s="25" t="s">
        <v>55</v>
      </c>
      <c r="C198" s="47">
        <v>20</v>
      </c>
      <c r="D198" s="69" t="s">
        <v>371</v>
      </c>
      <c r="E198" s="26" t="s">
        <v>372</v>
      </c>
      <c r="F198" s="55" t="s">
        <v>239</v>
      </c>
      <c r="G198" s="26"/>
      <c r="H198" s="48" t="s">
        <v>395</v>
      </c>
      <c r="I198" s="48" t="s">
        <v>103</v>
      </c>
      <c r="J198" s="91" t="s">
        <v>517</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52" priority="366">
      <formula>OR($J$2=TRUE,$J$3=TRUE,$J$4=TRUE,$J$5=TRUE,$J$6=TRUE,$J$7=TRUE,$J$8=TRUE,$J$9=TRUE)</formula>
    </cfRule>
  </conditionalFormatting>
  <conditionalFormatting sqref="A10:L12 A14:L14 A13:K13">
    <cfRule type="expression" dxfId="351" priority="367">
      <formula>OR($J$10=TRUE,$J$11=TRUE,$J$12=TRUE,$J$13=TRUE,$J$14=TRUE)</formula>
    </cfRule>
  </conditionalFormatting>
  <conditionalFormatting sqref="A15:L17 A19:L19 A18:K18">
    <cfRule type="expression" dxfId="350" priority="365">
      <formula>OR($J$15=TRUE,$J$16=TRUE,$J$17=TRUE,$J$18=TRUE,$J$19=TRUE)</formula>
    </cfRule>
  </conditionalFormatting>
  <conditionalFormatting sqref="A20:L22 A24:L24 A23:K23">
    <cfRule type="expression" dxfId="349" priority="285">
      <formula>OR($J$10=TRUE,$J$14=TRUE)</formula>
    </cfRule>
    <cfRule type="expression" dxfId="348" priority="364">
      <formula>OR($J$20=TRUE,$J$21=TRUE,$J$22=TRUE,$J$23=TRUE,$J$24=TRUE)</formula>
    </cfRule>
  </conditionalFormatting>
  <conditionalFormatting sqref="A25:L27 A29:L29 A28:J28">
    <cfRule type="expression" dxfId="347" priority="284">
      <formula>OR($J$15=TRUE,$J$19=TRUE)</formula>
    </cfRule>
    <cfRule type="expression" dxfId="346" priority="363">
      <formula>OR($J$25=TRUE,$J$26=TRUE,$J$27=TRUE,$J$28=TRUE,$J$29=TRUE)</formula>
    </cfRule>
  </conditionalFormatting>
  <conditionalFormatting sqref="A30:L31 A33:K33 A32:J32 L32">
    <cfRule type="expression" dxfId="345" priority="362">
      <formula>OR($J$30=TRUE,$J$31=TRUE,$J$32=TRUE,$J$33=TRUE)</formula>
    </cfRule>
  </conditionalFormatting>
  <conditionalFormatting sqref="A34:L37">
    <cfRule type="expression" dxfId="344" priority="283">
      <formula>$J$33=TRUE</formula>
    </cfRule>
    <cfRule type="expression" dxfId="343" priority="361">
      <formula>OR($J$34=TRUE,$J$35=TRUE,$J$36=TRUE,$J$37=TRUE)</formula>
    </cfRule>
  </conditionalFormatting>
  <conditionalFormatting sqref="A39:L41 A38:J38 A42:J42 L42">
    <cfRule type="expression" dxfId="342" priority="360">
      <formula>OR($J$38=TRUE,$J$39=TRUE,$J$40=TRUE,$J$41=TRUE,$J$42=TRUE)</formula>
    </cfRule>
  </conditionalFormatting>
  <conditionalFormatting sqref="A43:L45 A46:J46 L46">
    <cfRule type="expression" dxfId="341" priority="359">
      <formula>OR($J$43=TRUE,$J$44=TRUE,$J$45=TRUE,$J$46=TRUE)</formula>
    </cfRule>
  </conditionalFormatting>
  <conditionalFormatting sqref="A47:L51">
    <cfRule type="expression" dxfId="340" priority="358">
      <formula>$J$47&lt;&gt;""</formula>
    </cfRule>
  </conditionalFormatting>
  <conditionalFormatting sqref="A53:L54 A52:J52">
    <cfRule type="expression" dxfId="339" priority="357">
      <formula>OR($J$52=TRUE,$J$53=TRUE,$J$54=TRUE)</formula>
    </cfRule>
  </conditionalFormatting>
  <conditionalFormatting sqref="A55:L58 A59:J59">
    <cfRule type="expression" dxfId="338" priority="356">
      <formula>OR($J$55=TRUE,$J$56=TRUE,$J$57=TRUE,$J$58=TRUE,$J$59=TRUE)</formula>
    </cfRule>
  </conditionalFormatting>
  <conditionalFormatting sqref="A61:L62 A63:K63 A60:J60 L60">
    <cfRule type="expression" dxfId="337" priority="281">
      <formula>OR($J$55=TRUE,$J$56=TRUE)</formula>
    </cfRule>
    <cfRule type="expression" dxfId="336" priority="355">
      <formula>OR($J$60=TRUE,$J$61=TRUE,$J$62=TRUE,$J$63=TRUE)</formula>
    </cfRule>
  </conditionalFormatting>
  <conditionalFormatting sqref="A64:L66">
    <cfRule type="expression" dxfId="335" priority="354">
      <formula>OR($J$64=TRUE,$J$65=TRUE,$J$66=TRUE)</formula>
    </cfRule>
  </conditionalFormatting>
  <conditionalFormatting sqref="A67:L68 A69:K69">
    <cfRule type="expression" dxfId="334" priority="353">
      <formula>OR($J$67=TRUE,$J$68=TRUE,$J$69=TRUE)</formula>
    </cfRule>
  </conditionalFormatting>
  <conditionalFormatting sqref="A71:L71 A70:K70">
    <cfRule type="expression" dxfId="333" priority="352">
      <formula>OR($J$70=TRUE,$J$71=TRUE)</formula>
    </cfRule>
  </conditionalFormatting>
  <conditionalFormatting sqref="A72:L75">
    <cfRule type="expression" dxfId="332" priority="351">
      <formula>OR($J$72=TRUE,$J$73=TRUE,$J$74=TRUE,$J$75=TRUE)</formula>
    </cfRule>
  </conditionalFormatting>
  <conditionalFormatting sqref="A76:L79">
    <cfRule type="expression" dxfId="331" priority="350">
      <formula>OR($J$76=TRUE,$J$77=TRUE,$J$78=TRUE,$J$79=TRUE)</formula>
    </cfRule>
  </conditionalFormatting>
  <conditionalFormatting sqref="A80:L83">
    <cfRule type="expression" dxfId="330" priority="349">
      <formula>OR($J$80=TRUE,$J$81=TRUE,$J$82=TRUE,$J$83=TRUE)</formula>
    </cfRule>
  </conditionalFormatting>
  <conditionalFormatting sqref="A84:L85">
    <cfRule type="expression" dxfId="329" priority="348">
      <formula>OR($J$84=TRUE,$J$85=TRUE)</formula>
    </cfRule>
  </conditionalFormatting>
  <conditionalFormatting sqref="A86:L90">
    <cfRule type="expression" dxfId="328" priority="347">
      <formula>OR($J$86=TRUE,$J$87=TRUE,$J$88=TRUE,$J$89=TRUE,$J$90=TRUE)</formula>
    </cfRule>
  </conditionalFormatting>
  <conditionalFormatting sqref="A91:L91">
    <cfRule type="expression" dxfId="327" priority="278">
      <formula>OR($J$86=TRUE,$J$90=TRUE)</formula>
    </cfRule>
    <cfRule type="expression" dxfId="326" priority="346">
      <formula>$J$91&lt;&gt;""</formula>
    </cfRule>
  </conditionalFormatting>
  <conditionalFormatting sqref="A92:L95">
    <cfRule type="expression" dxfId="325" priority="345">
      <formula>OR($J$92=TRUE,$J$93=TRUE,$J$94=TRUE,$J$95=TRUE)</formula>
    </cfRule>
  </conditionalFormatting>
  <conditionalFormatting sqref="A96:L99">
    <cfRule type="expression" dxfId="324" priority="344">
      <formula>OR($J$96=TRUE,$J$97=TRUE,$J$98=TRUE,$J$99=TRUE)</formula>
    </cfRule>
  </conditionalFormatting>
  <conditionalFormatting sqref="A100:L103">
    <cfRule type="expression" dxfId="323" priority="343">
      <formula>OR($J$100=TRUE,$J$101=TRUE,$J$102=TRUE,$J$103=TRUE)</formula>
    </cfRule>
  </conditionalFormatting>
  <conditionalFormatting sqref="A104:L106">
    <cfRule type="expression" dxfId="322" priority="342">
      <formula>OR($J$104=TRUE,$J$105=TRUE,$J$106=TRUE)</formula>
    </cfRule>
  </conditionalFormatting>
  <conditionalFormatting sqref="A107:L113">
    <cfRule type="expression" dxfId="321" priority="274">
      <formula>$J$113&lt;&gt;""</formula>
    </cfRule>
    <cfRule type="expression" dxfId="320" priority="277">
      <formula>OR($J$104=TRUE,$J$106=TRUE)</formula>
    </cfRule>
    <cfRule type="expression" dxfId="319" priority="341">
      <formula>OR($J$107=TRUE,$J$108=TRUE,$J$109=TRUE,$J$110=TRUE,$J$111=TRUE,$J$112=TRUE,$J$113=TRUE)</formula>
    </cfRule>
  </conditionalFormatting>
  <conditionalFormatting sqref="A114:L117 A118:J118 L118">
    <cfRule type="expression" dxfId="318" priority="340">
      <formula>OR($J$114=TRUE,$J$115=TRUE,$J$116=TRUE,$J$117=TRUE,$J$118=TRUE)</formula>
    </cfRule>
  </conditionalFormatting>
  <conditionalFormatting sqref="A119:L123">
    <cfRule type="expression" dxfId="317" priority="339">
      <formula>OR($J$119=TRUE,$J$120=TRUE,$J$121=TRUE,$J$122=TRUE,$J$123=TRUE)</formula>
    </cfRule>
  </conditionalFormatting>
  <conditionalFormatting sqref="A124:L127 A128:J128 L128">
    <cfRule type="expression" dxfId="316" priority="338">
      <formula>OR($J$124=TRUE,$J$125=TRUE,$J$126=TRUE,$J$127=TRUE,$J$128=TRUE)</formula>
    </cfRule>
  </conditionalFormatting>
  <conditionalFormatting sqref="A129:L133">
    <cfRule type="expression" dxfId="315" priority="337">
      <formula>OR($J$129=TRUE,$J$130=TRUE,$J$131=TRUE,$J$132=TRUE,$J$133=TRUE)</formula>
    </cfRule>
  </conditionalFormatting>
  <conditionalFormatting sqref="A134:L138">
    <cfRule type="expression" dxfId="314" priority="336">
      <formula>OR($J$134=TRUE,$J$135=TRUE,$J$136=TRUE,$J$137=TRUE,$J$138=TRUE)</formula>
    </cfRule>
  </conditionalFormatting>
  <conditionalFormatting sqref="A139:L139">
    <cfRule type="expression" dxfId="313" priority="335">
      <formula>$J$139&lt;&gt;""</formula>
    </cfRule>
  </conditionalFormatting>
  <conditionalFormatting sqref="A140:L144">
    <cfRule type="expression" dxfId="312" priority="334">
      <formula>OR($J$140=TRUE,$J$141=TRUE,$J$142=TRUE,$J$143=TRUE,$J$144=TRUE)</formula>
    </cfRule>
  </conditionalFormatting>
  <conditionalFormatting sqref="A145:L149">
    <cfRule type="expression" dxfId="311" priority="333">
      <formula>OR($J$145=TRUE,$J$146=TRUE,$J$147=TRUE,$J$148=TRUE,$J$149=TRUE)</formula>
    </cfRule>
  </conditionalFormatting>
  <conditionalFormatting sqref="A150:L154">
    <cfRule type="expression" dxfId="310" priority="332">
      <formula>OR($J$150=TRUE,$J$151=TRUE,$J$152=TRUE,$J$153=TRUE,$J$154=TRUE)</formula>
    </cfRule>
  </conditionalFormatting>
  <conditionalFormatting sqref="A155:L155">
    <cfRule type="expression" dxfId="309" priority="331">
      <formula>$J$155&lt;&gt;""</formula>
    </cfRule>
  </conditionalFormatting>
  <conditionalFormatting sqref="A156:L160">
    <cfRule type="expression" dxfId="308" priority="330">
      <formula>OR($J$156=TRUE,$J$157=TRUE,$J$158=TRUE,$J$159=TRUE,$J$160=TRUE)</formula>
    </cfRule>
  </conditionalFormatting>
  <conditionalFormatting sqref="A161:L161">
    <cfRule type="expression" dxfId="307" priority="93">
      <formula>OR($J$157=TRUE,$J$158=TRUE,$J$159=TRUE)</formula>
    </cfRule>
    <cfRule type="expression" dxfId="306" priority="329">
      <formula>$J$161&lt;&gt;""</formula>
    </cfRule>
  </conditionalFormatting>
  <conditionalFormatting sqref="A162:L162">
    <cfRule type="expression" dxfId="305" priority="328">
      <formula>$J$162&lt;&gt;""</formula>
    </cfRule>
  </conditionalFormatting>
  <conditionalFormatting sqref="A163:L163">
    <cfRule type="expression" dxfId="304" priority="91">
      <formula>$J$156=TRUE</formula>
    </cfRule>
    <cfRule type="expression" dxfId="303" priority="327">
      <formula>$J$163&lt;&gt;""</formula>
    </cfRule>
  </conditionalFormatting>
  <conditionalFormatting sqref="A164:L168">
    <cfRule type="expression" dxfId="302" priority="326">
      <formula>OR($J$164=TRUE,$J$165=TRUE,$J$166=TRUE,$J$167=TRUE,$J$168=TRUE)</formula>
    </cfRule>
  </conditionalFormatting>
  <conditionalFormatting sqref="A169:L169">
    <cfRule type="expression" dxfId="301" priority="90">
      <formula>OR($J$165=TRUE,$J$166=TRUE,$J$167=TRUE)</formula>
    </cfRule>
    <cfRule type="expression" dxfId="300" priority="325">
      <formula>$J$169&lt;&gt;""</formula>
    </cfRule>
  </conditionalFormatting>
  <conditionalFormatting sqref="A170:L170">
    <cfRule type="expression" dxfId="299" priority="324">
      <formula>$J$170&lt;&gt;""</formula>
    </cfRule>
  </conditionalFormatting>
  <conditionalFormatting sqref="A171:L171">
    <cfRule type="expression" dxfId="298" priority="89">
      <formula>$J$164=TRUE</formula>
    </cfRule>
    <cfRule type="expression" dxfId="297" priority="323">
      <formula>$J$171&lt;&gt;""</formula>
    </cfRule>
  </conditionalFormatting>
  <conditionalFormatting sqref="A172:L175">
    <cfRule type="expression" dxfId="296" priority="322">
      <formula>OR($J$172=TRUE,$J$173=TRUE,$J$174=TRUE,$J$175=TRUE)</formula>
    </cfRule>
  </conditionalFormatting>
  <conditionalFormatting sqref="A176:L177 A179:L179 A178:J178 L178">
    <cfRule type="expression" dxfId="295" priority="321">
      <formula>OR($J$176=TRUE,$J$177=TRUE,$J$178=TRUE,$J$179=TRUE)</formula>
    </cfRule>
  </conditionalFormatting>
  <conditionalFormatting sqref="A180:L182">
    <cfRule type="expression" dxfId="294" priority="320">
      <formula>OR($J$180=TRUE,$J$181=TRUE,$J$182=TRUE)</formula>
    </cfRule>
  </conditionalFormatting>
  <conditionalFormatting sqref="A183:L185">
    <cfRule type="expression" dxfId="293" priority="276">
      <formula>OR($J$180=TRUE,$J$182=TRUE)</formula>
    </cfRule>
    <cfRule type="expression" dxfId="292" priority="319">
      <formula>OR($J$183=TRUE,$J$184=TRUE,$J$185=TRUE)</formula>
    </cfRule>
  </conditionalFormatting>
  <conditionalFormatting sqref="K2">
    <cfRule type="expression" dxfId="291" priority="314">
      <formula>AND($J$2=TRUE,$K$2="")</formula>
    </cfRule>
  </conditionalFormatting>
  <conditionalFormatting sqref="K3">
    <cfRule type="expression" dxfId="290" priority="313">
      <formula>AND($J$3=TRUE,$K$3="")</formula>
    </cfRule>
  </conditionalFormatting>
  <conditionalFormatting sqref="K4">
    <cfRule type="expression" dxfId="289" priority="312">
      <formula>AND($J$4=TRUE,$K$4="")</formula>
    </cfRule>
  </conditionalFormatting>
  <conditionalFormatting sqref="K5">
    <cfRule type="expression" dxfId="288" priority="311">
      <formula>AND($J$5=TRUE,$K$5="")</formula>
    </cfRule>
  </conditionalFormatting>
  <conditionalFormatting sqref="K6">
    <cfRule type="expression" dxfId="287" priority="310">
      <formula>AND($J$6=TRUE,$K$6="")</formula>
    </cfRule>
  </conditionalFormatting>
  <conditionalFormatting sqref="K7">
    <cfRule type="expression" dxfId="286" priority="309">
      <formula>AND($J$7=TRUE,$K$7="")</formula>
    </cfRule>
  </conditionalFormatting>
  <conditionalFormatting sqref="K8">
    <cfRule type="expression" dxfId="285" priority="308">
      <formula>AND($J$8=TRUE,$K$8="")</formula>
    </cfRule>
  </conditionalFormatting>
  <conditionalFormatting sqref="K9">
    <cfRule type="expression" dxfId="284" priority="307">
      <formula>AND($J$9=TRUE,$K$9="")</formula>
    </cfRule>
  </conditionalFormatting>
  <conditionalFormatting sqref="K10">
    <cfRule type="expression" dxfId="283" priority="306">
      <formula>AND($J$10=TRUE,$K$10="")</formula>
    </cfRule>
  </conditionalFormatting>
  <conditionalFormatting sqref="K11">
    <cfRule type="expression" dxfId="282" priority="305">
      <formula>AND($J$11=TRUE,$K$11="")</formula>
    </cfRule>
  </conditionalFormatting>
  <conditionalFormatting sqref="K12">
    <cfRule type="expression" dxfId="281" priority="304">
      <formula>AND($J$12=TRUE,$K$12="")</formula>
    </cfRule>
  </conditionalFormatting>
  <conditionalFormatting sqref="K13">
    <cfRule type="expression" dxfId="280" priority="303">
      <formula>AND($J$13=TRUE,$K$13="")</formula>
    </cfRule>
  </conditionalFormatting>
  <conditionalFormatting sqref="K14">
    <cfRule type="expression" dxfId="279" priority="302">
      <formula>AND($J$14=TRUE,$K$14="")</formula>
    </cfRule>
  </conditionalFormatting>
  <conditionalFormatting sqref="K15">
    <cfRule type="expression" dxfId="278" priority="301">
      <formula>AND($J$15=TRUE,$K$15="")</formula>
    </cfRule>
  </conditionalFormatting>
  <conditionalFormatting sqref="K16">
    <cfRule type="expression" dxfId="277" priority="300">
      <formula>AND($J$16=TRUE,$K$16="")</formula>
    </cfRule>
  </conditionalFormatting>
  <conditionalFormatting sqref="K17">
    <cfRule type="expression" dxfId="276" priority="299">
      <formula>AND($J$17=TRUE,$K$17="")</formula>
    </cfRule>
  </conditionalFormatting>
  <conditionalFormatting sqref="K18">
    <cfRule type="expression" dxfId="275" priority="298">
      <formula>AND($J$18=TRUE,$K$18="")</formula>
    </cfRule>
  </conditionalFormatting>
  <conditionalFormatting sqref="K19">
    <cfRule type="expression" dxfId="274" priority="297">
      <formula>AND($J$19=TRUE,$K$19="")</formula>
    </cfRule>
  </conditionalFormatting>
  <conditionalFormatting sqref="K20">
    <cfRule type="expression" dxfId="273" priority="296">
      <formula>AND($J$20=TRUE,$K$20="")</formula>
    </cfRule>
  </conditionalFormatting>
  <conditionalFormatting sqref="K21">
    <cfRule type="expression" dxfId="272" priority="295">
      <formula>AND($J$21=TRUE,$K$21="")</formula>
    </cfRule>
  </conditionalFormatting>
  <conditionalFormatting sqref="K22">
    <cfRule type="expression" dxfId="271" priority="294">
      <formula>AND($J$22=TRUE,$K$22="")</formula>
    </cfRule>
  </conditionalFormatting>
  <conditionalFormatting sqref="K23">
    <cfRule type="expression" dxfId="270" priority="293">
      <formula>AND($J$23=TRUE,$K$23="")</formula>
    </cfRule>
  </conditionalFormatting>
  <conditionalFormatting sqref="K24">
    <cfRule type="expression" dxfId="269" priority="292">
      <formula>AND($J$24=TRUE,$K$24="")</formula>
    </cfRule>
  </conditionalFormatting>
  <conditionalFormatting sqref="K25">
    <cfRule type="expression" dxfId="268" priority="291">
      <formula>AND($J$25=TRUE,$K$25="")</formula>
    </cfRule>
  </conditionalFormatting>
  <conditionalFormatting sqref="K26">
    <cfRule type="expression" dxfId="267" priority="290">
      <formula>AND($J$26=TRUE,$K$26="")</formula>
    </cfRule>
  </conditionalFormatting>
  <conditionalFormatting sqref="K27">
    <cfRule type="expression" dxfId="266" priority="289">
      <formula>AND($J$27=TRUE,$K$27="")</formula>
    </cfRule>
  </conditionalFormatting>
  <conditionalFormatting sqref="K29">
    <cfRule type="expression" dxfId="265" priority="287">
      <formula>AND($J$29=TRUE,$K$29="")</formula>
    </cfRule>
  </conditionalFormatting>
  <conditionalFormatting sqref="A30:L31 A53:L58 A114:L117 A34:L37 A33:K33 A52:J52 A61:L62 A63:K63 A32:J32 L32 A59:J60 L60 A64:L68 A69:K70 A71:L91 A119:L127 A118:J118 L118 A128:J128 L128 A129:L155">
    <cfRule type="expression" dxfId="264" priority="286">
      <formula>OR($J$2=TRUE,$J$9=TRUE)</formula>
    </cfRule>
  </conditionalFormatting>
  <conditionalFormatting sqref="A43:L45 A47:L51 A46:J46 L46">
    <cfRule type="expression" dxfId="263" priority="282">
      <formula>$J$38=TRUE</formula>
    </cfRule>
  </conditionalFormatting>
  <conditionalFormatting sqref="A72:L83">
    <cfRule type="expression" dxfId="262" priority="280">
      <formula>$J$71=TRUE</formula>
    </cfRule>
  </conditionalFormatting>
  <conditionalFormatting sqref="A76:L83">
    <cfRule type="expression" dxfId="261" priority="279">
      <formula>$J$72=TRUE</formula>
    </cfRule>
  </conditionalFormatting>
  <conditionalFormatting sqref="K30">
    <cfRule type="expression" dxfId="260" priority="273">
      <formula>AND($J$30=TRUE,$K$30="")</formula>
    </cfRule>
  </conditionalFormatting>
  <conditionalFormatting sqref="K31">
    <cfRule type="expression" dxfId="259" priority="272">
      <formula>AND($J$31=TRUE,$K$31="")</formula>
    </cfRule>
  </conditionalFormatting>
  <conditionalFormatting sqref="K33">
    <cfRule type="expression" dxfId="258" priority="270">
      <formula>AND($J$33=TRUE,$K$33="")</formula>
    </cfRule>
  </conditionalFormatting>
  <conditionalFormatting sqref="K34">
    <cfRule type="expression" dxfId="257" priority="269">
      <formula>AND($J$34=TRUE,$K$34="")</formula>
    </cfRule>
  </conditionalFormatting>
  <conditionalFormatting sqref="K35">
    <cfRule type="expression" dxfId="256" priority="268">
      <formula>AND($J$35=TRUE,$K$35="")</formula>
    </cfRule>
  </conditionalFormatting>
  <conditionalFormatting sqref="K36">
    <cfRule type="expression" dxfId="255" priority="267">
      <formula>AND($J$36=TRUE,$K$36="")</formula>
    </cfRule>
  </conditionalFormatting>
  <conditionalFormatting sqref="K37">
    <cfRule type="expression" dxfId="254" priority="266">
      <formula>AND($J$37=TRUE,$K$37="")</formula>
    </cfRule>
  </conditionalFormatting>
  <conditionalFormatting sqref="K39">
    <cfRule type="expression" dxfId="253" priority="264">
      <formula>AND($J$39=TRUE,$K$39="")</formula>
    </cfRule>
  </conditionalFormatting>
  <conditionalFormatting sqref="K40">
    <cfRule type="expression" dxfId="252" priority="263">
      <formula>AND($J$40=TRUE,$K$40="")</formula>
    </cfRule>
  </conditionalFormatting>
  <conditionalFormatting sqref="K41">
    <cfRule type="expression" dxfId="251" priority="262">
      <formula>AND($J$41=TRUE,$K$41="")</formula>
    </cfRule>
  </conditionalFormatting>
  <conditionalFormatting sqref="K43">
    <cfRule type="expression" dxfId="250" priority="260">
      <formula>AND($J$43=TRUE,$K$43="")</formula>
    </cfRule>
  </conditionalFormatting>
  <conditionalFormatting sqref="K44">
    <cfRule type="expression" dxfId="249" priority="259">
      <formula>AND($J$44=TRUE,$K$44="")</formula>
    </cfRule>
  </conditionalFormatting>
  <conditionalFormatting sqref="K45">
    <cfRule type="expression" dxfId="248" priority="258">
      <formula>AND($J$45=TRUE,$K$45="")</formula>
    </cfRule>
  </conditionalFormatting>
  <conditionalFormatting sqref="K53">
    <cfRule type="expression" dxfId="247" priority="255">
      <formula>AND($J$53=TRUE,$K$53="")</formula>
    </cfRule>
  </conditionalFormatting>
  <conditionalFormatting sqref="K54">
    <cfRule type="expression" dxfId="246" priority="254">
      <formula>AND($J$54=TRUE,$K$54="")</formula>
    </cfRule>
  </conditionalFormatting>
  <conditionalFormatting sqref="K55">
    <cfRule type="expression" dxfId="245" priority="253">
      <formula>AND($J$55=TRUE,$K$55="")</formula>
    </cfRule>
  </conditionalFormatting>
  <conditionalFormatting sqref="K56">
    <cfRule type="expression" dxfId="244" priority="252">
      <formula>AND($J$56=TRUE,$K$56="")</formula>
    </cfRule>
  </conditionalFormatting>
  <conditionalFormatting sqref="K57">
    <cfRule type="expression" dxfId="243" priority="251">
      <formula>AND($J$57=TRUE,$K$57="")</formula>
    </cfRule>
  </conditionalFormatting>
  <conditionalFormatting sqref="K58">
    <cfRule type="expression" dxfId="242" priority="250">
      <formula>AND($J$58=TRUE,$K$58="")</formula>
    </cfRule>
  </conditionalFormatting>
  <conditionalFormatting sqref="K61">
    <cfRule type="expression" dxfId="241" priority="247">
      <formula>AND($J$61=TRUE,$K$61="")</formula>
    </cfRule>
  </conditionalFormatting>
  <conditionalFormatting sqref="K62">
    <cfRule type="expression" dxfId="240" priority="246">
      <formula>AND($J$62=TRUE,$K$62="")</formula>
    </cfRule>
  </conditionalFormatting>
  <conditionalFormatting sqref="K63">
    <cfRule type="expression" dxfId="239" priority="245">
      <formula>AND($J$63=TRUE,$K$63="")</formula>
    </cfRule>
  </conditionalFormatting>
  <conditionalFormatting sqref="K64">
    <cfRule type="expression" dxfId="238" priority="244">
      <formula>AND($J$64=TRUE,$K$64="")</formula>
    </cfRule>
  </conditionalFormatting>
  <conditionalFormatting sqref="K65">
    <cfRule type="expression" dxfId="237" priority="243">
      <formula>AND($J$65=TRUE,$K$65="")</formula>
    </cfRule>
  </conditionalFormatting>
  <conditionalFormatting sqref="K66">
    <cfRule type="expression" dxfId="236" priority="242">
      <formula>AND($J$66=TRUE,$K$66="")</formula>
    </cfRule>
  </conditionalFormatting>
  <conditionalFormatting sqref="K67">
    <cfRule type="expression" dxfId="235" priority="241">
      <formula>AND($J$67=TRUE,$K$67="")</formula>
    </cfRule>
  </conditionalFormatting>
  <conditionalFormatting sqref="K68">
    <cfRule type="expression" dxfId="234" priority="240">
      <formula>AND($J$68=TRUE,$K$68="")</formula>
    </cfRule>
  </conditionalFormatting>
  <conditionalFormatting sqref="K69">
    <cfRule type="expression" dxfId="233" priority="239">
      <formula>AND($J$69=TRUE,$K$69="")</formula>
    </cfRule>
  </conditionalFormatting>
  <conditionalFormatting sqref="K70">
    <cfRule type="expression" dxfId="232" priority="238">
      <formula>AND($J$70=TRUE,$K$70="")</formula>
    </cfRule>
  </conditionalFormatting>
  <conditionalFormatting sqref="K71">
    <cfRule type="expression" dxfId="231" priority="237">
      <formula>AND($J$71=TRUE,$K$71="")</formula>
    </cfRule>
  </conditionalFormatting>
  <conditionalFormatting sqref="K72">
    <cfRule type="expression" dxfId="230" priority="236">
      <formula>AND($J$72=TRUE,$K$72="")</formula>
    </cfRule>
  </conditionalFormatting>
  <conditionalFormatting sqref="K73">
    <cfRule type="expression" dxfId="229" priority="235">
      <formula>AND($J$73=TRUE,$K$73="")</formula>
    </cfRule>
  </conditionalFormatting>
  <conditionalFormatting sqref="K74">
    <cfRule type="expression" dxfId="228" priority="234">
      <formula>AND($J$74=TRUE,$K$74="")</formula>
    </cfRule>
  </conditionalFormatting>
  <conditionalFormatting sqref="K75:K76">
    <cfRule type="expression" dxfId="227" priority="233">
      <formula>AND($J$75=TRUE,$K$75="")</formula>
    </cfRule>
  </conditionalFormatting>
  <conditionalFormatting sqref="K76">
    <cfRule type="expression" dxfId="226" priority="232">
      <formula>AND($J$76=TRUE,$K$76="")</formula>
    </cfRule>
  </conditionalFormatting>
  <conditionalFormatting sqref="K77">
    <cfRule type="expression" dxfId="225" priority="231">
      <formula>AND($J$77=TRUE,$K$77="")</formula>
    </cfRule>
  </conditionalFormatting>
  <conditionalFormatting sqref="K78">
    <cfRule type="expression" dxfId="224" priority="230">
      <formula>AND($J$78=TRUE,$K$78="")</formula>
    </cfRule>
  </conditionalFormatting>
  <conditionalFormatting sqref="K79">
    <cfRule type="expression" dxfId="223" priority="229">
      <formula>AND($J$79=TRUE,$K$79="")</formula>
    </cfRule>
  </conditionalFormatting>
  <conditionalFormatting sqref="K80">
    <cfRule type="expression" dxfId="222" priority="228">
      <formula>AND($J$80=TRUE,$K$80="")</formula>
    </cfRule>
  </conditionalFormatting>
  <conditionalFormatting sqref="K81">
    <cfRule type="expression" dxfId="221" priority="227">
      <formula>AND($J$81=TRUE,$K$81="")</formula>
    </cfRule>
  </conditionalFormatting>
  <conditionalFormatting sqref="K82">
    <cfRule type="expression" dxfId="220" priority="226">
      <formula>AND($J$82=TRUE,$K$82="")</formula>
    </cfRule>
  </conditionalFormatting>
  <conditionalFormatting sqref="K83">
    <cfRule type="expression" dxfId="219" priority="225">
      <formula>AND($J$83=TRUE,$K$83="")</formula>
    </cfRule>
  </conditionalFormatting>
  <conditionalFormatting sqref="K84">
    <cfRule type="expression" dxfId="218" priority="224">
      <formula>AND($J$84=TRUE,$K$84="")</formula>
    </cfRule>
  </conditionalFormatting>
  <conditionalFormatting sqref="K85">
    <cfRule type="expression" dxfId="217" priority="223">
      <formula>AND($J$85=TRUE,$K$85="")</formula>
    </cfRule>
  </conditionalFormatting>
  <conditionalFormatting sqref="K86">
    <cfRule type="expression" dxfId="216" priority="222">
      <formula>AND($J$86=TRUE,$K$86="")</formula>
    </cfRule>
  </conditionalFormatting>
  <conditionalFormatting sqref="K87">
    <cfRule type="expression" dxfId="215" priority="221">
      <formula>AND($J$87=TRUE,$K$87="")</formula>
    </cfRule>
  </conditionalFormatting>
  <conditionalFormatting sqref="K88">
    <cfRule type="expression" dxfId="214" priority="220">
      <formula>AND($J$88=TRUE,$K$88="")</formula>
    </cfRule>
  </conditionalFormatting>
  <conditionalFormatting sqref="K89">
    <cfRule type="expression" dxfId="213" priority="219">
      <formula>AND($J$89=TRUE,$K$89="")</formula>
    </cfRule>
  </conditionalFormatting>
  <conditionalFormatting sqref="K90">
    <cfRule type="expression" dxfId="212" priority="218">
      <formula>AND($J$90=TRUE,$K$90="")</formula>
    </cfRule>
  </conditionalFormatting>
  <conditionalFormatting sqref="K92">
    <cfRule type="expression" dxfId="211" priority="214">
      <formula>AND($J$92=TRUE,$K$92="")</formula>
    </cfRule>
  </conditionalFormatting>
  <conditionalFormatting sqref="K93">
    <cfRule type="expression" dxfId="210" priority="213">
      <formula>AND($J$93=TRUE,$K$93="")</formula>
    </cfRule>
  </conditionalFormatting>
  <conditionalFormatting sqref="K94">
    <cfRule type="expression" dxfId="209" priority="212">
      <formula>AND($J$94=TRUE,$K$94="")</formula>
    </cfRule>
  </conditionalFormatting>
  <conditionalFormatting sqref="K95">
    <cfRule type="expression" dxfId="208" priority="211">
      <formula>AND($J$95=TRUE,$K$95="")</formula>
    </cfRule>
  </conditionalFormatting>
  <conditionalFormatting sqref="K96">
    <cfRule type="expression" dxfId="207" priority="210">
      <formula>AND($J$96=TRUE,$K$96="")</formula>
    </cfRule>
  </conditionalFormatting>
  <conditionalFormatting sqref="K97">
    <cfRule type="expression" dxfId="206" priority="209">
      <formula>AND($J$97=TRUE,$K$97="")</formula>
    </cfRule>
  </conditionalFormatting>
  <conditionalFormatting sqref="K98">
    <cfRule type="expression" dxfId="205" priority="208">
      <formula>AND($J$98=TRUE,$K$98="")</formula>
    </cfRule>
  </conditionalFormatting>
  <conditionalFormatting sqref="K99">
    <cfRule type="expression" dxfId="204" priority="207">
      <formula>AND($J$99=TRUE,$K$99="")</formula>
    </cfRule>
  </conditionalFormatting>
  <conditionalFormatting sqref="K100">
    <cfRule type="expression" dxfId="203" priority="206">
      <formula>AND($J$100=TRUE,$K$100="")</formula>
    </cfRule>
  </conditionalFormatting>
  <conditionalFormatting sqref="K101">
    <cfRule type="expression" dxfId="202" priority="205">
      <formula>AND($J$101=TRUE,$K$101="")</formula>
    </cfRule>
  </conditionalFormatting>
  <conditionalFormatting sqref="K102">
    <cfRule type="expression" dxfId="201" priority="204">
      <formula>AND($J$102=TRUE,$K$102="")</formula>
    </cfRule>
  </conditionalFormatting>
  <conditionalFormatting sqref="K103">
    <cfRule type="expression" dxfId="200" priority="203">
      <formula>AND($J$103=TRUE,$K$103="")</formula>
    </cfRule>
  </conditionalFormatting>
  <conditionalFormatting sqref="K104">
    <cfRule type="expression" dxfId="199" priority="202">
      <formula>AND($J$104=TRUE,$K$104="")</formula>
    </cfRule>
  </conditionalFormatting>
  <conditionalFormatting sqref="K105">
    <cfRule type="expression" dxfId="198" priority="201">
      <formula>AND($J$105=TRUE,$K$105="")</formula>
    </cfRule>
  </conditionalFormatting>
  <conditionalFormatting sqref="K106">
    <cfRule type="expression" dxfId="197" priority="200">
      <formula>AND($J$106=TRUE,$K$106="")</formula>
    </cfRule>
  </conditionalFormatting>
  <conditionalFormatting sqref="K107">
    <cfRule type="expression" dxfId="196" priority="199">
      <formula>AND($J$107=TRUE,$K$107="")</formula>
    </cfRule>
  </conditionalFormatting>
  <conditionalFormatting sqref="K108">
    <cfRule type="expression" dxfId="195" priority="198">
      <formula>AND($J$108=TRUE,$K$108="")</formula>
    </cfRule>
  </conditionalFormatting>
  <conditionalFormatting sqref="K109">
    <cfRule type="expression" dxfId="194" priority="197">
      <formula>AND($J$109=TRUE,$K$109="")</formula>
    </cfRule>
  </conditionalFormatting>
  <conditionalFormatting sqref="K110">
    <cfRule type="expression" dxfId="193" priority="196">
      <formula>AND($J$110=TRUE,$K$110="")</formula>
    </cfRule>
  </conditionalFormatting>
  <conditionalFormatting sqref="K111">
    <cfRule type="expression" dxfId="192" priority="195">
      <formula>AND($J$111=TRUE,$K$111="")</formula>
    </cfRule>
  </conditionalFormatting>
  <conditionalFormatting sqref="K112">
    <cfRule type="expression" dxfId="191" priority="194">
      <formula>AND($J$112=TRUE,$K$112="")</formula>
    </cfRule>
  </conditionalFormatting>
  <conditionalFormatting sqref="K114">
    <cfRule type="expression" dxfId="190" priority="193">
      <formula>AND($J$114=TRUE,$K$114="")</formula>
    </cfRule>
  </conditionalFormatting>
  <conditionalFormatting sqref="K115">
    <cfRule type="expression" dxfId="189" priority="192">
      <formula>AND($J$115=TRUE,$K$115="")</formula>
    </cfRule>
  </conditionalFormatting>
  <conditionalFormatting sqref="K116">
    <cfRule type="expression" dxfId="188" priority="191">
      <formula>AND($J$116=TRUE,$K$116="")</formula>
    </cfRule>
  </conditionalFormatting>
  <conditionalFormatting sqref="K117">
    <cfRule type="expression" dxfId="187" priority="190">
      <formula>AND($J$117=TRUE,$K$117="")</formula>
    </cfRule>
  </conditionalFormatting>
  <conditionalFormatting sqref="K119">
    <cfRule type="expression" dxfId="186" priority="188">
      <formula>AND($J$119=TRUE,$K$119="")</formula>
    </cfRule>
  </conditionalFormatting>
  <conditionalFormatting sqref="K120">
    <cfRule type="expression" dxfId="185" priority="186">
      <formula>AND($J$120=TRUE,$K$120="")</formula>
    </cfRule>
    <cfRule type="expression" dxfId="184" priority="187">
      <formula>AND($J$120=TRUE,$K$120="")</formula>
    </cfRule>
  </conditionalFormatting>
  <conditionalFormatting sqref="K121">
    <cfRule type="expression" dxfId="183" priority="185">
      <formula>AND($J$121=TRUE,$K$121="")</formula>
    </cfRule>
  </conditionalFormatting>
  <conditionalFormatting sqref="K122">
    <cfRule type="expression" dxfId="182" priority="184">
      <formula>AND($J$122=TRUE,$K$122="")</formula>
    </cfRule>
  </conditionalFormatting>
  <conditionalFormatting sqref="K123">
    <cfRule type="expression" dxfId="181" priority="183">
      <formula>AND($J$123=TRUE,$K$123="")</formula>
    </cfRule>
  </conditionalFormatting>
  <conditionalFormatting sqref="K124">
    <cfRule type="expression" dxfId="180" priority="182">
      <formula>AND($J$124=TRUE,$K$124="")</formula>
    </cfRule>
  </conditionalFormatting>
  <conditionalFormatting sqref="K125">
    <cfRule type="expression" dxfId="179" priority="181">
      <formula>AND($J$125=TRUE,$K$125="")</formula>
    </cfRule>
  </conditionalFormatting>
  <conditionalFormatting sqref="K126">
    <cfRule type="expression" dxfId="178" priority="180">
      <formula>AND($J$126=TRUE,$K$126="")</formula>
    </cfRule>
  </conditionalFormatting>
  <conditionalFormatting sqref="K127">
    <cfRule type="expression" dxfId="177" priority="179">
      <formula>AND($J$127=TRUE,$K$127="")</formula>
    </cfRule>
  </conditionalFormatting>
  <conditionalFormatting sqref="K129">
    <cfRule type="expression" dxfId="176" priority="177">
      <formula>AND($J$129=TRUE,$K$129="")</formula>
    </cfRule>
  </conditionalFormatting>
  <conditionalFormatting sqref="K130">
    <cfRule type="expression" dxfId="175" priority="176">
      <formula>AND($J$130=TRUE,$K$130="")</formula>
    </cfRule>
  </conditionalFormatting>
  <conditionalFormatting sqref="K131">
    <cfRule type="expression" dxfId="174" priority="175">
      <formula>AND($J$131=TRUE,$K$131="")</formula>
    </cfRule>
  </conditionalFormatting>
  <conditionalFormatting sqref="K132">
    <cfRule type="expression" dxfId="173" priority="174">
      <formula>AND($J$132=TRUE,$K$132="")</formula>
    </cfRule>
  </conditionalFormatting>
  <conditionalFormatting sqref="K133">
    <cfRule type="expression" dxfId="172" priority="173">
      <formula>AND($J$133=TRUE,$K$133="")</formula>
    </cfRule>
  </conditionalFormatting>
  <conditionalFormatting sqref="K134">
    <cfRule type="expression" dxfId="171" priority="172">
      <formula>AND($J$134=TRUE,$K$134="")</formula>
    </cfRule>
  </conditionalFormatting>
  <conditionalFormatting sqref="K135">
    <cfRule type="expression" dxfId="170" priority="171">
      <formula>AND($J$135=TRUE,$K$135="")</formula>
    </cfRule>
  </conditionalFormatting>
  <conditionalFormatting sqref="K136">
    <cfRule type="expression" dxfId="169" priority="169">
      <formula>AND($J$136=TRUE,$K$136="")</formula>
    </cfRule>
  </conditionalFormatting>
  <conditionalFormatting sqref="K137">
    <cfRule type="expression" dxfId="168" priority="168">
      <formula>AND($J$137=TRUE,$K$137="")</formula>
    </cfRule>
  </conditionalFormatting>
  <conditionalFormatting sqref="K138">
    <cfRule type="expression" dxfId="167" priority="167">
      <formula>AND($J$138=TRUE,$K$138="")</formula>
    </cfRule>
  </conditionalFormatting>
  <conditionalFormatting sqref="K140">
    <cfRule type="expression" dxfId="166" priority="166">
      <formula>AND($J$140=TRUE,$K$140="")</formula>
    </cfRule>
  </conditionalFormatting>
  <conditionalFormatting sqref="K141">
    <cfRule type="expression" dxfId="165" priority="165">
      <formula>AND($J$141=TRUE,$K$141="")</formula>
    </cfRule>
  </conditionalFormatting>
  <conditionalFormatting sqref="K142">
    <cfRule type="expression" dxfId="164" priority="164">
      <formula>AND($J$142=TRUE,$K$142="")</formula>
    </cfRule>
  </conditionalFormatting>
  <conditionalFormatting sqref="K143">
    <cfRule type="expression" dxfId="163" priority="163">
      <formula>AND($J$143=TRUE,$K$143="")</formula>
    </cfRule>
  </conditionalFormatting>
  <conditionalFormatting sqref="K144">
    <cfRule type="expression" dxfId="162" priority="162">
      <formula>AND($J$144=TRUE,$K$144="")</formula>
    </cfRule>
  </conditionalFormatting>
  <conditionalFormatting sqref="K145">
    <cfRule type="expression" dxfId="161" priority="159">
      <formula>AND($J$145=TRUE,$K$145="")</formula>
    </cfRule>
  </conditionalFormatting>
  <conditionalFormatting sqref="K146">
    <cfRule type="expression" dxfId="160" priority="158">
      <formula>AND($J$146=TRUE,$K$146="")</formula>
    </cfRule>
  </conditionalFormatting>
  <conditionalFormatting sqref="K147">
    <cfRule type="expression" dxfId="159" priority="157">
      <formula>AND($J$147=TRUE,$K$147="")</formula>
    </cfRule>
  </conditionalFormatting>
  <conditionalFormatting sqref="K148">
    <cfRule type="expression" dxfId="158" priority="156">
      <formula>AND($J$148=TRUE,$K$148="")</formula>
    </cfRule>
  </conditionalFormatting>
  <conditionalFormatting sqref="K149">
    <cfRule type="expression" dxfId="157" priority="155">
      <formula>AND($J$149=TRUE,$K$149="")</formula>
    </cfRule>
  </conditionalFormatting>
  <conditionalFormatting sqref="K150">
    <cfRule type="expression" dxfId="156" priority="154">
      <formula>AND($J$150=TRUE,$K$150="")</formula>
    </cfRule>
  </conditionalFormatting>
  <conditionalFormatting sqref="K151">
    <cfRule type="expression" dxfId="155" priority="153">
      <formula>AND($J$151=TRUE,$K$151="")</formula>
    </cfRule>
  </conditionalFormatting>
  <conditionalFormatting sqref="K152">
    <cfRule type="expression" dxfId="154" priority="152">
      <formula>AND($J$152=TRUE,$K$152="")</formula>
    </cfRule>
  </conditionalFormatting>
  <conditionalFormatting sqref="K153">
    <cfRule type="expression" dxfId="153" priority="151">
      <formula>AND($J$153=TRUE,$K$153="")</formula>
    </cfRule>
  </conditionalFormatting>
  <conditionalFormatting sqref="K154">
    <cfRule type="expression" dxfId="152" priority="150">
      <formula>AND($J$154=TRUE,$K$154="")</formula>
    </cfRule>
  </conditionalFormatting>
  <conditionalFormatting sqref="K156">
    <cfRule type="expression" dxfId="151" priority="149">
      <formula>AND($J$156=TRUE,$K$156="")</formula>
    </cfRule>
  </conditionalFormatting>
  <conditionalFormatting sqref="K157">
    <cfRule type="expression" dxfId="150" priority="148">
      <formula>AND($J$157=TRUE,$K$157="")</formula>
    </cfRule>
  </conditionalFormatting>
  <conditionalFormatting sqref="K158">
    <cfRule type="expression" dxfId="149" priority="147">
      <formula>AND($J$158=TRUE,$K$158="")</formula>
    </cfRule>
  </conditionalFormatting>
  <conditionalFormatting sqref="K159">
    <cfRule type="expression" dxfId="148" priority="146">
      <formula>AND($J$159=TRUE,$K$159="")</formula>
    </cfRule>
  </conditionalFormatting>
  <conditionalFormatting sqref="K160">
    <cfRule type="expression" dxfId="147" priority="145">
      <formula>AND($J$160=TRUE,$K$160="")</formula>
    </cfRule>
  </conditionalFormatting>
  <conditionalFormatting sqref="K164">
    <cfRule type="expression" dxfId="146" priority="144">
      <formula>AND($J$164=TRUE,$K$164="")</formula>
    </cfRule>
  </conditionalFormatting>
  <conditionalFormatting sqref="K165">
    <cfRule type="expression" dxfId="145" priority="143">
      <formula>AND($J$165=TRUE,$K$165="")</formula>
    </cfRule>
  </conditionalFormatting>
  <conditionalFormatting sqref="K166">
    <cfRule type="expression" dxfId="144" priority="142">
      <formula>AND($J$166=TRUE,$K$166="")</formula>
    </cfRule>
  </conditionalFormatting>
  <conditionalFormatting sqref="K167">
    <cfRule type="expression" dxfId="143" priority="141">
      <formula>AND($J$167=TRUE,$K$167="")</formula>
    </cfRule>
  </conditionalFormatting>
  <conditionalFormatting sqref="K168">
    <cfRule type="expression" dxfId="142" priority="140">
      <formula>AND($J$168=TRUE,$K$168="")</formula>
    </cfRule>
  </conditionalFormatting>
  <conditionalFormatting sqref="K172">
    <cfRule type="expression" dxfId="141" priority="139">
      <formula>AND($J$172=TRUE,$K$172="")</formula>
    </cfRule>
  </conditionalFormatting>
  <conditionalFormatting sqref="K173">
    <cfRule type="expression" dxfId="140" priority="138">
      <formula>AND($J$173=TRUE,$K$173="")</formula>
    </cfRule>
  </conditionalFormatting>
  <conditionalFormatting sqref="K174">
    <cfRule type="expression" dxfId="139" priority="137">
      <formula>AND($J$174=TRUE,$K$174="")</formula>
    </cfRule>
  </conditionalFormatting>
  <conditionalFormatting sqref="K175">
    <cfRule type="expression" dxfId="138" priority="136">
      <formula>AND($J$175=TRUE,$K$175="")</formula>
    </cfRule>
  </conditionalFormatting>
  <conditionalFormatting sqref="K176">
    <cfRule type="expression" dxfId="137" priority="135">
      <formula>AND($J$176=TRUE,$K$176="")</formula>
    </cfRule>
  </conditionalFormatting>
  <conditionalFormatting sqref="K177">
    <cfRule type="expression" dxfId="136" priority="134">
      <formula>AND($J$177=TRUE,$K$177="")</formula>
    </cfRule>
  </conditionalFormatting>
  <conditionalFormatting sqref="K179">
    <cfRule type="expression" dxfId="135" priority="132">
      <formula>AND($J$179=TRUE,$K$179="")</formula>
    </cfRule>
  </conditionalFormatting>
  <conditionalFormatting sqref="K180">
    <cfRule type="expression" dxfId="134" priority="131">
      <formula>AND($J$180=TRUE,$K$180="")</formula>
    </cfRule>
  </conditionalFormatting>
  <conditionalFormatting sqref="K181">
    <cfRule type="expression" dxfId="133" priority="130">
      <formula>AND($J$181=TRUE,$K$181="")</formula>
    </cfRule>
  </conditionalFormatting>
  <conditionalFormatting sqref="K182">
    <cfRule type="expression" dxfId="132" priority="129">
      <formula>AND($J$182=TRUE,$K$182="")</formula>
    </cfRule>
  </conditionalFormatting>
  <conditionalFormatting sqref="K183">
    <cfRule type="expression" dxfId="131" priority="128">
      <formula>AND($J$183=TRUE,$K$183="")</formula>
    </cfRule>
  </conditionalFormatting>
  <conditionalFormatting sqref="K184">
    <cfRule type="expression" dxfId="130" priority="127">
      <formula>AND($J$184=TRUE,$K$184="")</formula>
    </cfRule>
  </conditionalFormatting>
  <conditionalFormatting sqref="K185">
    <cfRule type="expression" dxfId="129" priority="126">
      <formula>AND($J$185=TRUE,$K$185="")</formula>
    </cfRule>
  </conditionalFormatting>
  <conditionalFormatting sqref="K47">
    <cfRule type="expression" dxfId="128" priority="115">
      <formula>AND($J$47&lt;&gt;"",$K$47="")</formula>
    </cfRule>
  </conditionalFormatting>
  <conditionalFormatting sqref="K48">
    <cfRule type="expression" dxfId="127" priority="114">
      <formula>AND($J$48&lt;&gt;"",$K$48="")</formula>
    </cfRule>
  </conditionalFormatting>
  <conditionalFormatting sqref="K49">
    <cfRule type="expression" dxfId="126" priority="112">
      <formula>AND($J$49&lt;&gt;"",$K$49="")</formula>
    </cfRule>
    <cfRule type="expression" dxfId="125" priority="113">
      <formula>AND($J$49&lt;&gt;"",$K$49="")</formula>
    </cfRule>
  </conditionalFormatting>
  <conditionalFormatting sqref="K50">
    <cfRule type="expression" dxfId="124" priority="111">
      <formula>AND($J$50&lt;&gt;"",$K$50="")</formula>
    </cfRule>
  </conditionalFormatting>
  <conditionalFormatting sqref="K51">
    <cfRule type="expression" dxfId="123" priority="110">
      <formula>AND($J$51&lt;&gt;"",$K$51="")</formula>
    </cfRule>
  </conditionalFormatting>
  <conditionalFormatting sqref="K91">
    <cfRule type="expression" dxfId="122" priority="109">
      <formula>AND($J$91&lt;&gt;"",$K$91="")</formula>
    </cfRule>
  </conditionalFormatting>
  <conditionalFormatting sqref="K113">
    <cfRule type="expression" dxfId="121" priority="108">
      <formula>AND($J$113&lt;&gt;"",$K$113="")</formula>
    </cfRule>
  </conditionalFormatting>
  <conditionalFormatting sqref="K139">
    <cfRule type="expression" dxfId="120" priority="106">
      <formula>AND($J$139&lt;&gt;"",$K$139="")</formula>
    </cfRule>
    <cfRule type="expression" dxfId="119" priority="107">
      <formula>AND($J$139&lt;&gt;"",$K$139="")</formula>
    </cfRule>
  </conditionalFormatting>
  <conditionalFormatting sqref="K155">
    <cfRule type="expression" dxfId="118" priority="105">
      <formula>AND($J$155&lt;&gt;"",$K$155="")</formula>
    </cfRule>
  </conditionalFormatting>
  <conditionalFormatting sqref="K161">
    <cfRule type="expression" dxfId="117" priority="103">
      <formula>AND($J$161&lt;&gt;"",$K$161="")</formula>
    </cfRule>
    <cfRule type="expression" dxfId="116" priority="104">
      <formula>AND($J$161&lt;&gt;"",$K$161="")</formula>
    </cfRule>
  </conditionalFormatting>
  <conditionalFormatting sqref="K162">
    <cfRule type="expression" dxfId="115" priority="102">
      <formula>AND($J$162&lt;&gt;"",$K$162="")</formula>
    </cfRule>
  </conditionalFormatting>
  <conditionalFormatting sqref="K163">
    <cfRule type="expression" dxfId="114" priority="101">
      <formula>AND($J$163&lt;&gt;"",$K$163="")</formula>
    </cfRule>
  </conditionalFormatting>
  <conditionalFormatting sqref="K169">
    <cfRule type="expression" dxfId="113" priority="99">
      <formula>AND($J$169&lt;&gt;"",$K$169="")</formula>
    </cfRule>
  </conditionalFormatting>
  <conditionalFormatting sqref="K170">
    <cfRule type="expression" dxfId="112" priority="98">
      <formula>AND($J$170&lt;&gt;"",$K$170="")</formula>
    </cfRule>
  </conditionalFormatting>
  <conditionalFormatting sqref="K171">
    <cfRule type="expression" dxfId="111" priority="97">
      <formula>AND($J$171&lt;&gt;"",$K$171="")</formula>
    </cfRule>
  </conditionalFormatting>
  <conditionalFormatting sqref="A161:L163">
    <cfRule type="expression" dxfId="110" priority="96">
      <formula>$J$160=TRUE</formula>
    </cfRule>
  </conditionalFormatting>
  <conditionalFormatting sqref="A169:L171">
    <cfRule type="expression" dxfId="109" priority="95">
      <formula>$J$168=TRUE</formula>
    </cfRule>
  </conditionalFormatting>
  <conditionalFormatting sqref="A198:L198">
    <cfRule type="expression" dxfId="108" priority="84">
      <formula>$J$198&lt;&gt;""</formula>
    </cfRule>
  </conditionalFormatting>
  <conditionalFormatting sqref="A197:J197 L197">
    <cfRule type="expression" dxfId="107" priority="66">
      <formula>OR($J$192=TRUE,$J$193=TRUE,$J$194=TRUE,$J$196=TRUE)</formula>
    </cfRule>
    <cfRule type="expression" dxfId="106" priority="83">
      <formula>$J$197&lt;&gt;""</formula>
    </cfRule>
  </conditionalFormatting>
  <conditionalFormatting sqref="A192:L196">
    <cfRule type="expression" dxfId="105" priority="81">
      <formula>OR($J$192=TRUE,$J$193=TRUE,$J$194=TRUE,$J$195=TRUE,$J$196=TRUE)</formula>
    </cfRule>
  </conditionalFormatting>
  <conditionalFormatting sqref="A191:L191">
    <cfRule type="expression" dxfId="104" priority="67">
      <formula>OR($J$186=TRUE,$J$187=TRUE,$J$188=TRUE,$J$190=TRUE)</formula>
    </cfRule>
    <cfRule type="expression" dxfId="103" priority="80">
      <formula>$J$191&lt;&gt;""</formula>
    </cfRule>
  </conditionalFormatting>
  <conditionalFormatting sqref="A186:L190">
    <cfRule type="expression" dxfId="102" priority="79">
      <formula>OR($J$186=TRUE,$J$187=TRUE,$J$188=TRUE,$J$189=TRUE,$J$190=TRUE)</formula>
    </cfRule>
  </conditionalFormatting>
  <conditionalFormatting sqref="K186">
    <cfRule type="expression" dxfId="101" priority="78">
      <formula>AND($J$186=TRUE,$K$186="")</formula>
    </cfRule>
  </conditionalFormatting>
  <conditionalFormatting sqref="K187">
    <cfRule type="expression" dxfId="100" priority="77">
      <formula>AND($J$187=TRUE,$K$187="")</formula>
    </cfRule>
  </conditionalFormatting>
  <conditionalFormatting sqref="K188">
    <cfRule type="expression" dxfId="99" priority="76">
      <formula>AND($J$188=TRUE,$K$188="")</formula>
    </cfRule>
  </conditionalFormatting>
  <conditionalFormatting sqref="K189">
    <cfRule type="expression" dxfId="98" priority="75">
      <formula>AND($J$189=TRUE,$K$189="")</formula>
    </cfRule>
  </conditionalFormatting>
  <conditionalFormatting sqref="K190">
    <cfRule type="expression" dxfId="97" priority="74">
      <formula>AND($J$190=TRUE,$K$190="")</formula>
    </cfRule>
  </conditionalFormatting>
  <conditionalFormatting sqref="K191">
    <cfRule type="expression" dxfId="96" priority="73">
      <formula>AND($J$191&lt;&gt;"",$K$191="")</formula>
    </cfRule>
  </conditionalFormatting>
  <conditionalFormatting sqref="K192">
    <cfRule type="expression" dxfId="95" priority="72">
      <formula>AND($J$192=TRUE,$K$192="")</formula>
    </cfRule>
  </conditionalFormatting>
  <conditionalFormatting sqref="K193">
    <cfRule type="expression" dxfId="94" priority="71">
      <formula>AND($J$193=TRUE,$K$193="")</formula>
    </cfRule>
  </conditionalFormatting>
  <conditionalFormatting sqref="K194">
    <cfRule type="expression" dxfId="93" priority="70">
      <formula>AND($J$194=TRUE,$K$194="")</formula>
    </cfRule>
  </conditionalFormatting>
  <conditionalFormatting sqref="K195">
    <cfRule type="expression" dxfId="92" priority="69">
      <formula>AND($J$195=TRUE,$K$195="")</formula>
    </cfRule>
  </conditionalFormatting>
  <conditionalFormatting sqref="K196">
    <cfRule type="expression" dxfId="91" priority="68">
      <formula>AND($J$196=TRUE,$K$196="")</formula>
    </cfRule>
  </conditionalFormatting>
  <conditionalFormatting sqref="L13">
    <cfRule type="expression" dxfId="90" priority="65">
      <formula>OR($J$10=TRUE,$J$11=TRUE,$J$12=TRUE,$J$13=TRUE,$J$14=TRUE)</formula>
    </cfRule>
  </conditionalFormatting>
  <conditionalFormatting sqref="L18">
    <cfRule type="expression" dxfId="89" priority="64">
      <formula>OR($J$15=TRUE,$J$16=TRUE,$J$17=TRUE,$J$18=TRUE,$J$19=TRUE)</formula>
    </cfRule>
  </conditionalFormatting>
  <conditionalFormatting sqref="L23">
    <cfRule type="expression" dxfId="88" priority="62">
      <formula>OR($J$10=TRUE,$J$14=TRUE)</formula>
    </cfRule>
    <cfRule type="expression" dxfId="87" priority="63">
      <formula>OR($J$20=TRUE,$J$21=TRUE,$J$22=TRUE,$J$23=TRUE,$J$24=TRUE)</formula>
    </cfRule>
  </conditionalFormatting>
  <conditionalFormatting sqref="L28">
    <cfRule type="expression" dxfId="86" priority="60">
      <formula>OR($J$15=TRUE,$J$19=TRUE)</formula>
    </cfRule>
    <cfRule type="expression" dxfId="85" priority="61">
      <formula>OR($J$25=TRUE,$J$26=TRUE,$J$27=TRUE,$J$28=TRUE,$J$29=TRUE)</formula>
    </cfRule>
  </conditionalFormatting>
  <conditionalFormatting sqref="L33">
    <cfRule type="expression" dxfId="84" priority="59">
      <formula>OR($J$30=TRUE,$J$31=TRUE,$J$32=TRUE,$J$33=TRUE)</formula>
    </cfRule>
  </conditionalFormatting>
  <conditionalFormatting sqref="L33">
    <cfRule type="expression" dxfId="83" priority="58">
      <formula>OR($J$2=TRUE,$J$9=TRUE)</formula>
    </cfRule>
  </conditionalFormatting>
  <conditionalFormatting sqref="L38">
    <cfRule type="expression" dxfId="82" priority="57">
      <formula>OR($J$38=TRUE,$J$39=TRUE,$J$40=TRUE,$J$41=TRUE,$J$42=TRUE)</formula>
    </cfRule>
  </conditionalFormatting>
  <conditionalFormatting sqref="K38">
    <cfRule type="expression" dxfId="81" priority="56">
      <formula>OR($J$38=TRUE,$J$39=TRUE,$J$40=TRUE,$J$41=TRUE,$J$42=TRUE)</formula>
    </cfRule>
  </conditionalFormatting>
  <conditionalFormatting sqref="K38">
    <cfRule type="expression" dxfId="80" priority="55">
      <formula>AND($J$38=TRUE,$K$38="")</formula>
    </cfRule>
  </conditionalFormatting>
  <conditionalFormatting sqref="K52">
    <cfRule type="expression" dxfId="79" priority="54">
      <formula>OR($J$52=TRUE,$J$53=TRUE,$J$54=TRUE)</formula>
    </cfRule>
  </conditionalFormatting>
  <conditionalFormatting sqref="K52">
    <cfRule type="expression" dxfId="78" priority="53">
      <formula>OR($J$2=TRUE,$J$9=TRUE)</formula>
    </cfRule>
  </conditionalFormatting>
  <conditionalFormatting sqref="K52">
    <cfRule type="expression" dxfId="77" priority="52">
      <formula>AND($J$52=TRUE,$K$52="")</formula>
    </cfRule>
  </conditionalFormatting>
  <conditionalFormatting sqref="L52">
    <cfRule type="expression" dxfId="76" priority="51">
      <formula>OR($J$52=TRUE,$J$53=TRUE,$J$54=TRUE)</formula>
    </cfRule>
  </conditionalFormatting>
  <conditionalFormatting sqref="L52">
    <cfRule type="expression" dxfId="75" priority="50">
      <formula>OR($J$2=TRUE,$J$9=TRUE)</formula>
    </cfRule>
  </conditionalFormatting>
  <conditionalFormatting sqref="L59">
    <cfRule type="expression" dxfId="74" priority="46">
      <formula>OR($J$55=TRUE,$J$56=TRUE,$J$57=TRUE,$J$58=TRUE,$J$59=TRUE)</formula>
    </cfRule>
  </conditionalFormatting>
  <conditionalFormatting sqref="L59">
    <cfRule type="expression" dxfId="73" priority="45">
      <formula>OR($J$2=TRUE,$J$9=TRUE)</formula>
    </cfRule>
  </conditionalFormatting>
  <conditionalFormatting sqref="L63">
    <cfRule type="expression" dxfId="72" priority="42">
      <formula>OR($J$55=TRUE,$J$56=TRUE)</formula>
    </cfRule>
    <cfRule type="expression" dxfId="71" priority="44">
      <formula>OR($J$60=TRUE,$J$61=TRUE,$J$62=TRUE,$J$63=TRUE)</formula>
    </cfRule>
  </conditionalFormatting>
  <conditionalFormatting sqref="L63">
    <cfRule type="expression" dxfId="70" priority="43">
      <formula>OR($J$2=TRUE,$J$9=TRUE)</formula>
    </cfRule>
  </conditionalFormatting>
  <conditionalFormatting sqref="L69">
    <cfRule type="expression" dxfId="69" priority="41">
      <formula>OR($J$67=TRUE,$J$68=TRUE,$J$69=TRUE)</formula>
    </cfRule>
  </conditionalFormatting>
  <conditionalFormatting sqref="L69">
    <cfRule type="expression" dxfId="68" priority="40">
      <formula>OR($J$2=TRUE,$J$9=TRUE)</formula>
    </cfRule>
  </conditionalFormatting>
  <conditionalFormatting sqref="L70">
    <cfRule type="expression" dxfId="67" priority="39">
      <formula>OR($J$70=TRUE,$J$71=TRUE)</formula>
    </cfRule>
  </conditionalFormatting>
  <conditionalFormatting sqref="L70">
    <cfRule type="expression" dxfId="66" priority="38">
      <formula>OR($J$2=TRUE,$J$9=TRUE)</formula>
    </cfRule>
  </conditionalFormatting>
  <conditionalFormatting sqref="K28">
    <cfRule type="expression" dxfId="65" priority="37">
      <formula>OR($J$15=TRUE,$J$16=TRUE,$J$17=TRUE,$J$18=TRUE,$J$19=TRUE)</formula>
    </cfRule>
  </conditionalFormatting>
  <conditionalFormatting sqref="K28">
    <cfRule type="expression" dxfId="64" priority="36">
      <formula>AND($J$18=TRUE,$K$18="")</formula>
    </cfRule>
  </conditionalFormatting>
  <conditionalFormatting sqref="K32">
    <cfRule type="expression" dxfId="63" priority="35">
      <formula>OR($J$15=TRUE,$J$16=TRUE,$J$17=TRUE,$J$18=TRUE,$J$19=TRUE)</formula>
    </cfRule>
  </conditionalFormatting>
  <conditionalFormatting sqref="K32">
    <cfRule type="expression" dxfId="62" priority="34">
      <formula>AND($J$18=TRUE,$K$18="")</formula>
    </cfRule>
  </conditionalFormatting>
  <conditionalFormatting sqref="K42">
    <cfRule type="expression" dxfId="61" priority="33">
      <formula>OR($J$15=TRUE,$J$16=TRUE,$J$17=TRUE,$J$18=TRUE,$J$19=TRUE)</formula>
    </cfRule>
  </conditionalFormatting>
  <conditionalFormatting sqref="K42">
    <cfRule type="expression" dxfId="60" priority="32">
      <formula>AND($J$18=TRUE,$K$18="")</formula>
    </cfRule>
  </conditionalFormatting>
  <conditionalFormatting sqref="K46">
    <cfRule type="expression" dxfId="59" priority="31">
      <formula>OR($J$15=TRUE,$J$16=TRUE,$J$17=TRUE,$J$18=TRUE,$J$19=TRUE)</formula>
    </cfRule>
  </conditionalFormatting>
  <conditionalFormatting sqref="K46">
    <cfRule type="expression" dxfId="58" priority="30">
      <formula>AND($J$18=TRUE,$K$18="")</formula>
    </cfRule>
  </conditionalFormatting>
  <conditionalFormatting sqref="K59:K60">
    <cfRule type="expression" dxfId="57" priority="29">
      <formula>OR($J$52=TRUE,$J$53=TRUE,$J$54=TRUE)</formula>
    </cfRule>
  </conditionalFormatting>
  <conditionalFormatting sqref="K59:K60">
    <cfRule type="expression" dxfId="56" priority="28">
      <formula>OR($J$2=TRUE,$J$9=TRUE)</formula>
    </cfRule>
  </conditionalFormatting>
  <conditionalFormatting sqref="K59:K60">
    <cfRule type="expression" dxfId="55" priority="27">
      <formula>AND($J$52=TRUE,$K$52="")</formula>
    </cfRule>
  </conditionalFormatting>
  <conditionalFormatting sqref="K67">
    <cfRule type="expression" dxfId="54" priority="26">
      <formula>OR($J$64=TRUE,$J$65=TRUE,$J$66=TRUE)</formula>
    </cfRule>
  </conditionalFormatting>
  <conditionalFormatting sqref="K67">
    <cfRule type="expression" dxfId="53" priority="25">
      <formula>AND($J$64=TRUE,$K$64="")</formula>
    </cfRule>
  </conditionalFormatting>
  <conditionalFormatting sqref="K70">
    <cfRule type="expression" dxfId="52" priority="24">
      <formula>OR($J$67=TRUE,$J$68=TRUE,$J$69=TRUE)</formula>
    </cfRule>
  </conditionalFormatting>
  <conditionalFormatting sqref="K70">
    <cfRule type="expression" dxfId="51" priority="23">
      <formula>AND($J$67=TRUE,$K$67="")</formula>
    </cfRule>
  </conditionalFormatting>
  <conditionalFormatting sqref="K70">
    <cfRule type="expression" dxfId="50" priority="22">
      <formula>OR($J$64=TRUE,$J$65=TRUE,$J$66=TRUE)</formula>
    </cfRule>
  </conditionalFormatting>
  <conditionalFormatting sqref="K70">
    <cfRule type="expression" dxfId="49" priority="21">
      <formula>AND($J$64=TRUE,$K$64="")</formula>
    </cfRule>
  </conditionalFormatting>
  <conditionalFormatting sqref="K76">
    <cfRule type="expression" dxfId="48" priority="20">
      <formula>OR($J$72=TRUE,$J$73=TRUE,$J$74=TRUE,$J$75=TRUE)</formula>
    </cfRule>
  </conditionalFormatting>
  <conditionalFormatting sqref="K83">
    <cfRule type="expression" dxfId="47" priority="19">
      <formula>OR($J$76=TRUE,$J$77=TRUE,$J$78=TRUE,$J$79=TRUE)</formula>
    </cfRule>
  </conditionalFormatting>
  <conditionalFormatting sqref="K83">
    <cfRule type="expression" dxfId="46" priority="18">
      <formula>AND($J$75=TRUE,$K$75="")</formula>
    </cfRule>
  </conditionalFormatting>
  <conditionalFormatting sqref="K83">
    <cfRule type="expression" dxfId="45" priority="17">
      <formula>AND($J$76=TRUE,$K$76="")</formula>
    </cfRule>
  </conditionalFormatting>
  <conditionalFormatting sqref="K83">
    <cfRule type="expression" dxfId="44" priority="16">
      <formula>OR($J$72=TRUE,$J$73=TRUE,$J$74=TRUE,$J$75=TRUE)</formula>
    </cfRule>
  </conditionalFormatting>
  <conditionalFormatting sqref="K118">
    <cfRule type="expression" dxfId="43" priority="15">
      <formula>OR($J$100=TRUE,$J$101=TRUE,$J$102=TRUE,$J$103=TRUE)</formula>
    </cfRule>
  </conditionalFormatting>
  <conditionalFormatting sqref="K118">
    <cfRule type="expression" dxfId="42" priority="14">
      <formula>AND($J$100=TRUE,$K$100="")</formula>
    </cfRule>
  </conditionalFormatting>
  <conditionalFormatting sqref="K128">
    <cfRule type="expression" dxfId="41" priority="13">
      <formula>OR($J$100=TRUE,$J$101=TRUE,$J$102=TRUE,$J$103=TRUE)</formula>
    </cfRule>
  </conditionalFormatting>
  <conditionalFormatting sqref="K128">
    <cfRule type="expression" dxfId="40" priority="12">
      <formula>AND($J$100=TRUE,$K$100="")</formula>
    </cfRule>
  </conditionalFormatting>
  <conditionalFormatting sqref="K129:L129">
    <cfRule type="expression" dxfId="39" priority="11">
      <formula>OR($J$119=TRUE,$J$120=TRUE,$J$121=TRUE,$J$122=TRUE,$J$123=TRUE)</formula>
    </cfRule>
  </conditionalFormatting>
  <conditionalFormatting sqref="K129">
    <cfRule type="expression" dxfId="38" priority="10">
      <formula>AND($J$119=TRUE,$K$119="")</formula>
    </cfRule>
  </conditionalFormatting>
  <conditionalFormatting sqref="K134">
    <cfRule type="expression" dxfId="37" priority="9">
      <formula>OR($J$129=TRUE,$J$130=TRUE,$J$131=TRUE,$J$132=TRUE,$J$133=TRUE)</formula>
    </cfRule>
  </conditionalFormatting>
  <conditionalFormatting sqref="K134">
    <cfRule type="expression" dxfId="36" priority="8">
      <formula>AND($J$129=TRUE,$K$129="")</formula>
    </cfRule>
  </conditionalFormatting>
  <conditionalFormatting sqref="K134">
    <cfRule type="expression" dxfId="35" priority="7">
      <formula>OR($J$119=TRUE,$J$120=TRUE,$J$121=TRUE,$J$122=TRUE,$J$123=TRUE)</formula>
    </cfRule>
  </conditionalFormatting>
  <conditionalFormatting sqref="K134">
    <cfRule type="expression" dxfId="34" priority="6">
      <formula>AND($J$119=TRUE,$K$119="")</formula>
    </cfRule>
  </conditionalFormatting>
  <conditionalFormatting sqref="K141">
    <cfRule type="expression" dxfId="33" priority="5">
      <formula>AND($J$143=TRUE,$K$143="")</formula>
    </cfRule>
  </conditionalFormatting>
  <conditionalFormatting sqref="K178">
    <cfRule type="expression" dxfId="32" priority="4">
      <formula>OR($J$172=TRUE,$J$173=TRUE,$J$174=TRUE,$J$175=TRUE)</formula>
    </cfRule>
  </conditionalFormatting>
  <conditionalFormatting sqref="K178">
    <cfRule type="expression" dxfId="31" priority="3">
      <formula>AND($J$173=TRUE,$K$173="")</formula>
    </cfRule>
  </conditionalFormatting>
  <conditionalFormatting sqref="K197">
    <cfRule type="expression" dxfId="30" priority="2">
      <formula>OR($J$192=TRUE,$J$193=TRUE,$J$194=TRUE,$J$195=TRUE,$J$196=TRUE)</formula>
    </cfRule>
  </conditionalFormatting>
  <conditionalFormatting sqref="K197">
    <cfRule type="expression" dxfId="29" priority="1">
      <formula>AND($J$195=TRUE,$K$195="")</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31"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3</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0</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t="str">
        <f>IF(OR(F16="pole asjakohane",Hindamistabel!J9=TRUE,Hindamistabel!J2=TRUE),"",3)</f>
        <v/>
      </c>
      <c r="F16" s="122" t="str">
        <f>IF(Hindamistabel!J67=TRUE,"pole asjakohane",IF(Hindamistabel!J68=TRUE,1,IF(Hindamistabel!J69=TRUE,3,"")))</f>
        <v>pole asjakohane</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t="str">
        <f t="shared" si="1"/>
        <v/>
      </c>
      <c r="F26" s="125" t="str">
        <f>IF(Hindamistabel!J100=TRUE,"pole asjakohane",IF(Hindamistabel!J101=TRUE,0,IF(Hindamistabel!J102=TRUE,1,IF(Hindamistabel!J103=TRUE,3,""))))</f>
        <v>pole asjakohane</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0</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0</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2</v>
      </c>
    </row>
    <row r="37" spans="1:6" ht="92.4" x14ac:dyDescent="0.25">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0</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1</v>
      </c>
    </row>
    <row r="49" spans="1:6" ht="39.6" x14ac:dyDescent="0.25">
      <c r="A49" s="123" t="s">
        <v>351</v>
      </c>
      <c r="B49" s="123" t="s">
        <v>273</v>
      </c>
      <c r="C49" s="123" t="s">
        <v>317</v>
      </c>
      <c r="D49" s="124" t="s">
        <v>352</v>
      </c>
      <c r="E49" s="125">
        <f>IF(F49="pole asjakohane","",3)</f>
        <v>3</v>
      </c>
      <c r="F49" s="125">
        <f>IF(Hindamistabel!J180=TRUE,0,IF(Hindamistabel!J181=TRUE,"pole asjakohane",IF(Hindamistabel!J182=TRUE,3,"")))</f>
        <v>0</v>
      </c>
    </row>
    <row r="50" spans="1:6" ht="79.2" x14ac:dyDescent="0.25">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0</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81</v>
      </c>
      <c r="F56" s="116">
        <f>SUM(Tabel1[Hindamise skoor])</f>
        <v>48</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81</v>
      </c>
      <c r="C60" s="140">
        <f>SUM(Tabel1[Hindamise skoor])</f>
        <v>48</v>
      </c>
      <c r="D60" s="153">
        <f>IFERROR(C60/B60,"ei kohaldu")</f>
        <v>0.59259259259259256</v>
      </c>
    </row>
    <row r="61" spans="1:6" x14ac:dyDescent="0.25">
      <c r="A61" s="141" t="s">
        <v>423</v>
      </c>
      <c r="B61" s="142">
        <f>SUM(E2)</f>
        <v>3</v>
      </c>
      <c r="C61" s="142">
        <f>SUM(F2)</f>
        <v>3</v>
      </c>
      <c r="D61" s="151">
        <f t="shared" ref="D61:D74" si="2">IFERROR(C61/B61,"ei kohaldu")</f>
        <v>1</v>
      </c>
    </row>
    <row r="62" spans="1:6" x14ac:dyDescent="0.25">
      <c r="A62" s="141" t="s">
        <v>444</v>
      </c>
      <c r="B62" s="142">
        <f>SUM(E3:E8)</f>
        <v>12</v>
      </c>
      <c r="C62" s="142">
        <f>SUM(F3:F8)</f>
        <v>11</v>
      </c>
      <c r="D62" s="151">
        <f t="shared" si="2"/>
        <v>0.91666666666666663</v>
      </c>
    </row>
    <row r="63" spans="1:6" x14ac:dyDescent="0.25">
      <c r="A63" s="141" t="s">
        <v>445</v>
      </c>
      <c r="B63" s="142">
        <f>SUM(E9:E12)</f>
        <v>9</v>
      </c>
      <c r="C63" s="142">
        <f>SUM(F9:F12)</f>
        <v>6</v>
      </c>
      <c r="D63" s="151">
        <f t="shared" si="2"/>
        <v>0.66666666666666663</v>
      </c>
    </row>
    <row r="64" spans="1:6" x14ac:dyDescent="0.25">
      <c r="A64" s="141" t="s">
        <v>446</v>
      </c>
      <c r="B64" s="142">
        <f>SUM(E13:E16)</f>
        <v>6</v>
      </c>
      <c r="C64" s="142">
        <f>SUM(F13:F16)</f>
        <v>3</v>
      </c>
      <c r="D64" s="151">
        <f t="shared" si="2"/>
        <v>0.5</v>
      </c>
    </row>
    <row r="65" spans="1:4" x14ac:dyDescent="0.25">
      <c r="A65" s="141" t="s">
        <v>447</v>
      </c>
      <c r="B65" s="142">
        <f>SUM(E17:E20)</f>
        <v>6</v>
      </c>
      <c r="C65" s="142">
        <f>SUM(F17:F20)</f>
        <v>6</v>
      </c>
      <c r="D65" s="151">
        <f t="shared" si="2"/>
        <v>1</v>
      </c>
    </row>
    <row r="66" spans="1:4" x14ac:dyDescent="0.25">
      <c r="A66" s="141" t="s">
        <v>448</v>
      </c>
      <c r="B66" s="142">
        <f>SUM(E21:E24)</f>
        <v>9</v>
      </c>
      <c r="C66" s="142">
        <f>SUM(F21:F24)</f>
        <v>6</v>
      </c>
      <c r="D66" s="151">
        <f t="shared" si="2"/>
        <v>0.66666666666666663</v>
      </c>
    </row>
    <row r="67" spans="1:4" x14ac:dyDescent="0.25">
      <c r="A67" s="141" t="s">
        <v>449</v>
      </c>
      <c r="B67" s="142">
        <f>SUM(E25:E28)</f>
        <v>3</v>
      </c>
      <c r="C67" s="142">
        <f>SUM(F25:F28)</f>
        <v>3</v>
      </c>
      <c r="D67" s="151">
        <f t="shared" si="2"/>
        <v>1</v>
      </c>
    </row>
    <row r="68" spans="1:4" x14ac:dyDescent="0.25">
      <c r="A68" s="141" t="s">
        <v>450</v>
      </c>
      <c r="B68" s="142">
        <f>SUM(E29:E38)</f>
        <v>15</v>
      </c>
      <c r="C68" s="142">
        <f>SUM(F29:F38)</f>
        <v>7</v>
      </c>
      <c r="D68" s="151">
        <f t="shared" si="2"/>
        <v>0.46666666666666667</v>
      </c>
    </row>
    <row r="69" spans="1:4" x14ac:dyDescent="0.25">
      <c r="A69" s="141" t="s">
        <v>451</v>
      </c>
      <c r="B69" s="142">
        <f>SUM(E39:E54)</f>
        <v>18</v>
      </c>
      <c r="C69" s="142">
        <f>SUM(F39:F54)</f>
        <v>3</v>
      </c>
      <c r="D69" s="151">
        <f t="shared" si="2"/>
        <v>0.16666666666666666</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33</v>
      </c>
      <c r="C72" s="142">
        <f>SUM(F3:F20)</f>
        <v>26</v>
      </c>
      <c r="D72" s="151">
        <f t="shared" si="2"/>
        <v>0.78787878787878785</v>
      </c>
    </row>
    <row r="73" spans="1:4" x14ac:dyDescent="0.25">
      <c r="A73" s="140" t="s">
        <v>442</v>
      </c>
      <c r="B73" s="142">
        <f>SUM(E21:E28)</f>
        <v>12</v>
      </c>
      <c r="C73" s="142">
        <f>SUM(F21:F28)</f>
        <v>9</v>
      </c>
      <c r="D73" s="151">
        <f t="shared" si="2"/>
        <v>0.75</v>
      </c>
    </row>
    <row r="74" spans="1:4" x14ac:dyDescent="0.25">
      <c r="A74" s="140" t="s">
        <v>443</v>
      </c>
      <c r="B74" s="142">
        <f>SUM(E29:E54)</f>
        <v>33</v>
      </c>
      <c r="C74" s="142">
        <f>SUM(F29:F54)</f>
        <v>10</v>
      </c>
      <c r="D74" s="151">
        <f t="shared" si="2"/>
        <v>0.30303030303030304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E57" sqref="E57"/>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4" t="s">
        <v>426</v>
      </c>
      <c r="C1" s="254"/>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172.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Kaitsekorralduskava tegevuste periood lõppes 2020. aastal. 2024. aastal kinnitati Keskkonnaameti peadirektori asetäitja korraldusega 2011. aastal kinnitatud kava uuesti kuni selle uuendamiseni. Tegevuste mõttes on kava asjakohane ka hindamise ajal 2026. aastal.</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",TRUE,Hindamistabel!K10:K14)</f>
        <v>Riigi Teataja</v>
      </c>
      <c r="G5" s="161" t="str">
        <f>_xlfn.TEXTJOIN("; ",TRUE,Hindamistabel!L10:L14)</f>
        <v>Kalvi hoiualal ei ole ühtegi liiki kaitseväärtuseks seatud.</v>
      </c>
    </row>
    <row r="6" spans="1:7" ht="221.4"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kaitsekorralduskava</v>
      </c>
      <c r="G6" s="161" t="str">
        <f>_xlfn.TEXTJOIN("; ",TRUE,Hindamistabel!L15:L19)</f>
        <v>Hoiualade kaitse alla võtmise määrusega on kaitseväärtuseks määratud üks elupaigatüüp - kadastikud (5130). Kaitsekorralduskava selgitab, et kadastike kaitsena hoiuala oma eesmärki ei täida, neid on pisikeste laikudena vähe teiste pärandniidutüüpide sees. Kaitsekorralduskavas on kirjas, kui palju umbes ja mis tüüpi pärandniite hoiualal tegelikult on.</v>
      </c>
    </row>
    <row r="7" spans="1:7" ht="49.2"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",TRUE,Hindamistabel!K20:K24)</f>
        <v/>
      </c>
      <c r="G7" s="161" t="str">
        <f>_xlfn.TEXTJOIN("; ",TRUE,Hindamistabel!L20:L24)</f>
        <v/>
      </c>
    </row>
    <row r="8" spans="1:7" ht="123"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kaitsekorralduskava</v>
      </c>
      <c r="G8" s="161" t="str">
        <f>_xlfn.TEXTJOIN("; ",TRUE,Hindamistabel!L25:L29)</f>
        <v>Kaitsekorralduskava selgitab, et kadastike kaitsena hoiuala oma eesmärki ei täida, neid on pisikeste laikudena vähe teiste pärandniidutüüpide sees. Suuremad kadastikualad jäävad hoiualast väljapoole.</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kaitsekorralduskava</v>
      </c>
      <c r="G9" s="161" t="str">
        <f>_xlfn.TEXTJOIN("; ",TRUE,Hindamistabel!L30:L33)</f>
        <v>Kaitsekorralduskava nimetab vajaduse ja tegevusena pärandniitude kaardistamise ja andmekogusse kandmise.</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Kõik tuvastatud andmelüngad on täidetud.</v>
      </c>
      <c r="F10" s="160" t="str">
        <f>_xlfn.TEXTJOIN("; ",TRUE,Hindamistabel!K34:K37)</f>
        <v>kaitsekorralduskava, EELIS</v>
      </c>
      <c r="G10" s="161" t="str">
        <f>_xlfn.TEXTJOIN("; ",TRUE,Hindamistabel!L34:L37)</f>
        <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kaitsekorralduskava</v>
      </c>
      <c r="G11" s="161" t="str">
        <f>_xlfn.TEXTJOIN("; ",TRUE,Hindamistabel!L38:L42)</f>
        <v>Alal on hoiuala määrusega määratud üks kaitseväärtus (kadastikud) ja sellel on survetegurid tuvastatud.</v>
      </c>
    </row>
    <row r="12" spans="1:7" ht="98.4"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kaitsekorralduskava</v>
      </c>
      <c r="G12" s="161" t="str">
        <f>_xlfn.TEXTJOIN("; ",TRUE,Hindamistabel!L43:L46)</f>
        <v>Hindamisel on lähtutud järgmisest juhisest: "Kuni ühtlustatud survetegurite määratlemise metoodika välja töötamiseni saab piisavaks lugeda üldiseid kirjeldavaid hinnanguid."</v>
      </c>
    </row>
    <row r="13" spans="1:7" ht="49.2" x14ac:dyDescent="0.4">
      <c r="A13" s="158" t="s">
        <v>160</v>
      </c>
      <c r="B13" s="159" t="s">
        <v>104</v>
      </c>
      <c r="C13" s="159" t="s">
        <v>145</v>
      </c>
      <c r="D13" s="171" t="s">
        <v>161</v>
      </c>
      <c r="E13" s="160" t="str" cm="1">
        <f t="array" ref="E13">_xlfn.TEXTJOIN("; ",TRUE,IF(Hindamistabel!J47:J51="muu",Hindamistabel!L47:L51,IF(Hindamistabel!J47:J51&lt;&gt;"",Hindamistabel!J47:J51,"")))</f>
        <v>rohumaade hülgamine</v>
      </c>
      <c r="F13" s="160" t="str">
        <f>_xlfn.TEXTJOIN("; ",TRUE,Hindamistabel!K47:K51)</f>
        <v>kaitsekorralduskava</v>
      </c>
      <c r="G13" s="161" t="str">
        <f>_xlfn.TEXTJOIN("; ",TRUE,Hindamistabel!L47:L51)</f>
        <v>Probleemiks on pärandniitude mittehooldamine.</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kaitsekorralduskava</v>
      </c>
      <c r="G15" s="161" t="str">
        <f>_xlfn.TEXTJOIN("; ",TRUE,Hindamistabel!L55:L59)</f>
        <v>Alal on hoiuala määrusega määratud üks kaitseväärtus (kadastikud) ja sellele on kaitse-eesmärgid seatud.</v>
      </c>
    </row>
    <row r="16" spans="1:7" ht="172.2"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Kaitse-eesmärgid ei täpsusta elupaikade/liikide soovitavat seisundit</v>
      </c>
      <c r="F16" s="160" t="str">
        <f>_xlfn.TEXTJOIN("; ",TRUE,Hindamistabel!K60:K63)</f>
        <v>kaitsekorralduskava</v>
      </c>
      <c r="G16" s="161" t="str">
        <f>_xlfn.TEXTJOIN("; ",TRUE,Hindamistabel!L60:L63)</f>
        <v>Kaitse-eesmärk on seatud läbi hooldamise, kuid ei määratle elupaikade soovitud seisundit ega pindala: "Kalvi hoiuala traditsioonilise kasutuslaadi taastamine ja pool-looduslike koosluste regulaarne hooldamine elupaigatüüpide taastamiseks ja säilitamiseks."</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kaitsekorralduskava, EELIS</v>
      </c>
      <c r="G17" s="161" t="str">
        <f>_xlfn.TEXTJOIN("; ",TRUE,Hindamistabel!L64:L66)</f>
        <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Ei ole asjakohane (alal puuduvad vastavad väärtused)</v>
      </c>
      <c r="F18" s="160" t="str">
        <f>_xlfn.TEXTJOIN("; ",TRUE,Hindamistabel!K67:K69)</f>
        <v>kaitsekorralduskava, EELIS</v>
      </c>
      <c r="G18" s="161" t="str">
        <f>_xlfn.TEXTJOIN("; ",TRUE,Hindamistabel!L67:L69)</f>
        <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kaitsekorralduskava, EELIS</v>
      </c>
      <c r="G19" s="161" t="str">
        <f>_xlfn.TEXTJOIN("; ",TRUE,Hindamistabel!L70:L71)</f>
        <v>Vajalik on pärandniitude taastamine ja hooldamine.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kaitsekorralduskava</v>
      </c>
      <c r="G20" s="161" t="str">
        <f>_xlfn.TEXTJOIN("; ",TRUE,Hindamistabel!L72:L75)</f>
        <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kaitsekorralduskava</v>
      </c>
      <c r="G22" s="161" t="str">
        <f>_xlfn.TEXTJOIN("; ",TRUE,Hindamistabel!L80:L83)</f>
        <v/>
      </c>
    </row>
    <row r="23" spans="1:7" ht="98.4"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Keskkonnaameti piirkondlik spetsialist, hindaja teadmised</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",TRUE,Hindamistabel!K86:K90)</f>
        <v>kaitsekorralduskava, EELIS</v>
      </c>
      <c r="G24" s="157" t="str">
        <f>_xlfn.TEXTJOIN("; ",TRUE,Hindamistabel!L86:L90)</f>
        <v>2022. a inventeerisid Keskkonnaameti spetsialistid pärandniite.</v>
      </c>
    </row>
    <row r="25" spans="1:7" ht="98.4" x14ac:dyDescent="0.4">
      <c r="A25" s="162" t="s">
        <v>236</v>
      </c>
      <c r="B25" s="155" t="s">
        <v>222</v>
      </c>
      <c r="C25" s="155" t="s">
        <v>223</v>
      </c>
      <c r="D25" s="170" t="s">
        <v>430</v>
      </c>
      <c r="E25" s="163" t="str">
        <f>IF(Hindamistabel!J91&lt;&gt;"",Hindamistabel!J91,"")</f>
        <v/>
      </c>
      <c r="F25" s="156" t="str">
        <f>_xlfn.TEXTJOIN("; ",TRUE,Hindamistabel!K91:K91)</f>
        <v/>
      </c>
      <c r="G25" s="157" t="str">
        <f>_xlfn.TEXTJOIN("; ",TRUE,Hindamistabel!L91:L91)</f>
        <v/>
      </c>
    </row>
    <row r="26" spans="1:7" ht="98.4"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EELIS, Riigi Teataja, Keskkonnaameti dokumendihaldussüsteem</v>
      </c>
      <c r="G26" s="157" t="str">
        <f>_xlfn.TEXTJOIN("; ",TRUE,Hindamistabel!L92:L95)</f>
        <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kaitsekorralduskava</v>
      </c>
      <c r="G27" s="157" t="str">
        <f>_xlfn.TEXTJOIN("; ",TRUE,Hindamistabel!L96:L99)</f>
        <v>Toimus avalik koosolek.</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6" t="str">
        <f>_xlfn.TEXTJOIN("; ",TRUE,Hindamistabel!K100:K103)</f>
        <v>loodushoiutööde andmed (sh RMK, ELF), EELIS toetuste andmekiht</v>
      </c>
      <c r="G28" s="157" t="str">
        <f>_xlfn.TEXTJOIN("; ",TRUE,Hindamistabel!L100:L103)</f>
        <v>Midagi ei ole rakendatud, seetõttu pole olnud põhjust kaasata.</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Keskkonnaameti dokumendihaldussüsteem</v>
      </c>
      <c r="G29" s="157" t="str">
        <f>_xlfn.TEXTJOIN("; ",TRUE,Hindamistabel!L104:L106)</f>
        <v/>
      </c>
    </row>
    <row r="30" spans="1:7" ht="24.6"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98.4"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Ükski planeeritud taastamistöö ei ole rakendatud</v>
      </c>
      <c r="F31" s="160" t="str">
        <f>_xlfn.TEXTJOIN("; ",TRUE,Hindamistabel!K114:K118)</f>
        <v>loodushoiutööde andmed (sh RMK, ELF), EELIS toetuste andmekiht</v>
      </c>
      <c r="G31" s="161" t="str">
        <f>_xlfn.TEXTJOIN("; ",TRUE,Hindamistabel!L114:L118)</f>
        <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kaitsekorralduskava</v>
      </c>
      <c r="G32" s="161" t="str">
        <f>_xlfn.TEXTJOIN("; ",TRUE,Hindamistabel!L119:L123)</f>
        <v>Selliseid töid ei ole planeeritud.</v>
      </c>
    </row>
    <row r="33" spans="1:7" ht="98.4"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Ükski planeeritud hooldamistöö ei ole rakendatud</v>
      </c>
      <c r="F33" s="160" t="str">
        <f>_xlfn.TEXTJOIN("; ",TRUE,Hindamistabel!K124:K128)</f>
        <v>loodushoiutööde andmed (sh RMK, ELF), EELIS toetuste andmekiht</v>
      </c>
      <c r="G33" s="161" t="str">
        <f>_xlfn.TEXTJOIN("; ",TRUE,Hindamistabel!L124:L128)</f>
        <v>Kalvi hoiualal ei ole aastatel  2010-2025 (tõenäoliselt varemgi) pärandniite hooldatud.</v>
      </c>
    </row>
    <row r="34" spans="1:7" ht="49.2"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kaitsekorralduskava</v>
      </c>
      <c r="G34" s="161" t="str">
        <f>_xlfn.TEXTJOIN("; ",TRUE,Hindamistabel!L129:L133)</f>
        <v>Selliseid töid ei ole planeeritud.</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kaitsekorralduskava</v>
      </c>
      <c r="G35" s="161" t="str">
        <f>_xlfn.TEXTJOIN("; ",TRUE,Hindamistabel!L134:L138)</f>
        <v/>
      </c>
    </row>
    <row r="36" spans="1:7" ht="221.4" x14ac:dyDescent="0.4">
      <c r="A36" s="158" t="s">
        <v>301</v>
      </c>
      <c r="B36" s="159" t="s">
        <v>273</v>
      </c>
      <c r="C36" s="159" t="s">
        <v>196</v>
      </c>
      <c r="D36" s="171" t="s">
        <v>302</v>
      </c>
      <c r="E36" s="164" t="str">
        <f>IF(Hindamistabel!J139&lt;&gt;"",Hindamistabel!J139,"")</f>
        <v>Planeeritud tegevustest pole tehtud: kaitsealuste taimede kasvukohtade ja seisundi väljaselgitamine (alal on teada üks kahkjaspunase sõrmkäpa kasvukoht, viimane vaatlus 2010. a); pärandniitude taastamine ja hooldamine (pole leitud hooldajat, hoiuala on tervenisti riigimaal, pole pakutud rendile); regulaarsed järelevalvereidid (on kaitsekorralduskavas planeeritud aga piiratud ressursside korral pole Kalvi hoiualal tingimata vajalik).</v>
      </c>
      <c r="F36" s="160" t="str">
        <f>_xlfn.TEXTJOIN("; ",TRUE,Hindamistabel!K139:K139)</f>
        <v>kaitsekorralduskava, EELIS, KESE, Keskkonnaameti dokumendihaldussüsteem, külastustaristu virtuaalkontor</v>
      </c>
      <c r="G36" s="161" t="str">
        <f>_xlfn.TEXTJOIN("; ",TRUE,Hindamistabel!L139:L139)</f>
        <v/>
      </c>
    </row>
    <row r="37" spans="1:7" ht="172.2"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",TRUE,Hindamistabel!K140:K144)</f>
        <v>kaitsekorralduskava, EELIS, KESE</v>
      </c>
      <c r="G37" s="161" t="str">
        <f>_xlfn.TEXTJOIN("; ",TRUE,Hindamistabel!L140:L144)</f>
        <v>Pärandniidud on kaardistatud. Kavandatud on kaitsealuste taimede kasvukohtade ja seisundi väljaselgitamine. Eraldi ülepinnaline inventuur pole vajalik, kuid alal on teada üks kahkjaspunase sõrmkäpa kasvukoht, mille viimane vaatlus on 2010. aastast. Seal oleks vaja teha kordusvaatlus.</v>
      </c>
    </row>
    <row r="38" spans="1:7" ht="98.4"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60" t="str">
        <f>_xlfn.TEXTJOIN("; ",TRUE,Hindamistabel!K145:K149)</f>
        <v>kaitsekorralduskava, Keskkonnaameti dokumendihaldussüsteem</v>
      </c>
      <c r="G38" s="161" t="str">
        <f>_xlfn.TEXTJOIN("; ",TRUE,Hindamistabel!L145:L149)</f>
        <v>Tehtud on kaitsekorraldusperioodi II etapi (2015-2019) tegevuskava ja eelarve täpsustamine. Uut kaitse-eeskirja pole menetletud.</v>
      </c>
    </row>
    <row r="39" spans="1:7" ht="147.6"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Külastustaristu virtuaalkontor</v>
      </c>
      <c r="G39" s="161" t="str">
        <f>_xlfn.TEXTJOIN("; ",TRUE,Hindamistabel!L150:L154)</f>
        <v>Hoiuala on tähistatud. Teised kaitsekorralduskavas nimetatud tööd (lõkkekohtade hooldamine, prahi koristamine, avalikkuse teavitamine) on planeeritud vastavalt vajadusele, Kalvi hoiualal pole need vajalikud.</v>
      </c>
    </row>
    <row r="40" spans="1:7" ht="98.4" x14ac:dyDescent="0.4">
      <c r="A40" s="158" t="s">
        <v>314</v>
      </c>
      <c r="B40" s="159" t="s">
        <v>273</v>
      </c>
      <c r="C40" s="159" t="s">
        <v>196</v>
      </c>
      <c r="D40" s="171" t="s">
        <v>315</v>
      </c>
      <c r="E40" s="164" t="str">
        <f>IF(Hindamistabel!J155&lt;&gt;"",Hindamistabel!J155,"")</f>
        <v>Ei ole.</v>
      </c>
      <c r="F40" s="160" t="str">
        <f>_xlfn.TEXTJOIN("; ",TRUE,Hindamistabel!K155:K155)</f>
        <v>loodushoiutööde andmed (sh RMK, ELF)</v>
      </c>
      <c r="G40" s="161" t="str">
        <f>_xlfn.TEXTJOIN("; ",TRUE,Hindamistabel!L155:L155)</f>
        <v/>
      </c>
    </row>
    <row r="41" spans="1:7" ht="49.2"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",TRUE,Hindamistabel!K156:K160)</f>
        <v>Riigi Teataja</v>
      </c>
      <c r="G41" s="161" t="str">
        <f>_xlfn.TEXTJOIN("; ",TRUE,Hindamistabel!L156:L160)</f>
        <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49.2"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47.6"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196.8"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 xml:space="preserve">Ühegi kaitseväärtuse seisund ei ole stabiilne või paranenud </v>
      </c>
      <c r="F45" s="160" t="str">
        <f>_xlfn.TEXTJOIN("; ",TRUE,Hindamistabel!K164:K168)</f>
        <v>loodushoiutööde andmed (sh RMK, ELF), EELIS toetuste andmekiht, hindaja ekspertarvamus</v>
      </c>
      <c r="G45" s="161" t="str">
        <f>_xlfn.TEXTJOIN("; ",TRUE,Hindamistabel!L164:L168)</f>
        <v>Kuna ühtegi pärandniitu pole vähemalt 15 aastat hooldatud, on nende seisund eeldatavasti halvenenud. 2022. a Keskkonnaameti välitöö alusel on pärandniidud kulustunud, kohati on suurekasvulised rohttaimed väiksemad välja tõrjunud ning mitmel pool on põõsastega täiskasvanud alad.</v>
      </c>
    </row>
    <row r="46" spans="1:7" ht="73.8"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49.2" x14ac:dyDescent="0.4">
      <c r="A47" s="158" t="s">
        <v>337</v>
      </c>
      <c r="B47" s="159" t="s">
        <v>273</v>
      </c>
      <c r="C47" s="159" t="s">
        <v>317</v>
      </c>
      <c r="D47" s="171" t="s">
        <v>436</v>
      </c>
      <c r="E47" s="164" t="str">
        <f>IF(Hindamistabel!J170&lt;&gt;"",Hindamistabel!J170,"")</f>
        <v>Halvenenud on pärandniitude seisund.</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Pärandniitude seisundi parandamiseks on vaja neid sobilike võtetega hooldada (eelnevalt taastada).</v>
      </c>
      <c r="F48" s="160" t="str">
        <f>IF(Hindamistabel!K171&lt;&gt;"",Hindamistabel!K171,"")</f>
        <v>hindaja teadmised</v>
      </c>
      <c r="G48" s="161" t="str">
        <f>IF(Hindamistabel!L171&lt;&gt;"",Hindamistabel!L171,"")</f>
        <v/>
      </c>
    </row>
    <row r="49" spans="1:7" ht="172.2"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Keskkonnaagentuur, ELME kaardikihid</v>
      </c>
      <c r="G49" s="161" t="str">
        <f>_xlfn.TEXTJOIN("; ",TRUE,Hindamistabel!L172:L175)</f>
        <v>Hindamisel on lähtutud suunised vastamiseseks sellest osast, mida teha siis, kui muutust pole võimalik hinnata. Kalvi hoiuala hindepunktid nelja ökosüsteemi teenuse (mulla org C, elupaigahüve, tolmeldamine, vee reguleerimisvõime) kaardi alusel on 6,24 (keskmine).</v>
      </c>
    </row>
    <row r="50" spans="1:7" ht="196.8"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",TRUE,Hindamistabel!K176:K179)</f>
        <v>Keskkonnaagentuur, ELME kaardikihid</v>
      </c>
      <c r="G50" s="161" t="str">
        <f>_xlfn.TEXTJOIN("; ",TRUE,Hindamistabel!L176:L179)</f>
        <v>Hindamisel on lähtutud suunised vastamiseseks sellest osast, mida teha siis, kui muutust pole võimalik hinnata. Kalvi hoiuala sidususe hindepunktid ELME kaardikihtide alusel on 42,1 (halb). Loodusmaastiku sidusus on halb, sest hoiuala on väike (26 ha), eraldatud ja ümber on suures osas põllumajandusmaastik</v>
      </c>
    </row>
    <row r="51" spans="1:7" ht="147.6"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 väärteomenetluse portaal</v>
      </c>
      <c r="G51" s="161" t="str">
        <f>_xlfn.TEXTJOIN("; ",TRUE,Hindamistabel!L180:L182)</f>
        <v>Kaitsekorralduskavas on planeeritud regulaarne järelevalve, mida pole tehtud. Arvestades hoiuala väiksust ja kaitseväärtuseid, ei ole hindaja arvates tänapäeval piiratud ressursside tingimustes regulaarne järelvalve tingimata vajalik.</v>
      </c>
    </row>
    <row r="52" spans="1:7" ht="73.8"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96.8"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",TRUE,Hindamistabel!K186:K190)</f>
        <v>Riigi Teataja, hindaja arvamus, kaitsekorralduskava</v>
      </c>
      <c r="G53" s="161" t="str">
        <f>_xlfn.TEXTJOIN("; ",TRUE,Hindamistabel!L186:L190)</f>
        <v>Kaitsekorralduskavas on kirjas, et Kalvi hoiuala tuleks liita Aseri maastikukaitsealaga ja kehtestada piiranguvööndi režiim. Tulemuslikkuse hindaja arvates ei ole see tingimata vajalik, sest pärandniite saab kaitsta ka hoiualal. Vaja on muuta hoiualade kaitse alla võtmise määruses kaitse-eesmärgina nimetatud elupaigatüüpe.</v>
      </c>
    </row>
    <row r="54" spans="1:7" ht="221.4" x14ac:dyDescent="0.4">
      <c r="A54" s="158" t="s">
        <v>366</v>
      </c>
      <c r="B54" s="159" t="s">
        <v>273</v>
      </c>
      <c r="C54" s="159" t="s">
        <v>317</v>
      </c>
      <c r="D54" s="172" t="s">
        <v>438</v>
      </c>
      <c r="E54" s="160" t="str">
        <f>IF(Hindamistabel!J191&lt;&gt;"",Hindamistabel!J191,"")</f>
        <v>Vaja on muuta hoiualade kaitse alla võtmise määruses kaitse-eesmärgina nimetatud elupaigatüüpe. Juba kaitsekorralduskava toob välja, et hoiuala ei toimi kadastike (5130) kaitsena, sest neid on seal vaid pisikeste laikudena teiste tüüpide sees. Kaitse-eesmärgiks tuleb lisada aas-rebasesaba ja ürt-punanupuga niidud (6510) ning kuivad niidud lubjarikkal mullal (6210), mis on EELISe järgi alal olemas.</v>
      </c>
      <c r="F54" s="160" t="str">
        <f>IF(Hindamistabel!K191&lt;&gt;"",Hindamistabel!K191,"")</f>
        <v>Riigi Teataja, EELIS, hindaja arvamus</v>
      </c>
      <c r="G54" s="161" t="str">
        <f>IF(Hindamistabel!L191&lt;&gt;"",Hindamistabel!L191,"")</f>
        <v/>
      </c>
    </row>
    <row r="55" spans="1:7" ht="98.4"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Riigi Teataja, EELIS</v>
      </c>
      <c r="G55" s="161" t="str">
        <f>_xlfn.TEXTJOIN("; ",TRUE,Hindamistabel!L192:L196)</f>
        <v>Kaitse-eesmärgiks tuleb lisada aas-rebasesaba ja ürt-punanupuga niidud (6510) ning kuivad niidud lubjarikkal mullal (6210), mis on EELISe järgi alal olemas.</v>
      </c>
    </row>
    <row r="56" spans="1:7" ht="98.4" x14ac:dyDescent="0.4">
      <c r="A56" s="158" t="s">
        <v>404</v>
      </c>
      <c r="B56" s="159" t="s">
        <v>273</v>
      </c>
      <c r="C56" s="159" t="s">
        <v>317</v>
      </c>
      <c r="D56" s="171" t="s">
        <v>439</v>
      </c>
      <c r="E56" s="164" t="str">
        <f>IF(Hindamistabel!J197&lt;&gt;"",Hindamistabel!J197,"")</f>
        <v>Kaitse-eesmärgiks tuleb lisada aas-rebasesaba ja ürt-punanupuga niidud (6510) ning kuivad niidud lubjarikkal mullal (6210), mis on EELISe järgi alal olemas.</v>
      </c>
      <c r="F56" s="160" t="str">
        <f>IF(Hindamistabel!K197&lt;&gt;"",Hindamistabel!K197,"")</f>
        <v>Riigi Teataja, EELIS</v>
      </c>
      <c r="G56" s="161" t="str">
        <f>IF(Hindamistabel!L197&lt;&gt;"",Hindamistabel!L197,"")</f>
        <v/>
      </c>
    </row>
    <row r="57" spans="1:7" ht="103.5" customHeight="1" x14ac:dyDescent="0.4">
      <c r="A57" s="165">
        <v>20</v>
      </c>
      <c r="B57" s="166" t="s">
        <v>55</v>
      </c>
      <c r="C57" s="166" t="s">
        <v>55</v>
      </c>
      <c r="D57" s="173" t="s">
        <v>371</v>
      </c>
      <c r="E57" s="168" t="str">
        <f>IF(Hindamistabel!J198&lt;&gt;"",Hindamistabel!J198,"")</f>
        <v>Hoiuala on moodustatud kadastike kaitseks, kuid arvestatav kadastik jääb hoiuala piirist välja. Lisaks piirneb hoiualaga teisigi pärandniite, mis 2023. a invetnuuri alusel on suuremad ja esinduslikkumad kui hoiualal. Seetõttu võiks kaaluda hoiuala laiendamist. Kuid see on otstarbekas, kui niite hakatakse hooldama. On tähelepanuväärne, et vähemalt 15 aastat ei ole hoiualal ühtegi pärandniitu hooldatud (ala on tervenisti riigimaa, volitatud asutus Maa- ja Ruumiamet).</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2026-03-19T09:14:18Z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