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J:\20 OJV\10 OJV Projektid\Puurmani kalapääsu PJ 2014_nr 0411\Töö\9-Lõpparuanne\"/>
    </mc:Choice>
  </mc:AlternateContent>
  <bookViews>
    <workbookView xWindow="0" yWindow="0" windowWidth="28800" windowHeight="12435" tabRatio="913"/>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Teavitamine!$A$1:$A$1</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F9" i="13" l="1"/>
  <c r="F8" i="13"/>
  <c r="F7" i="13"/>
  <c r="F6" i="13"/>
  <c r="F5" i="13"/>
  <c r="E11" i="14" l="1"/>
  <c r="D11" i="14"/>
  <c r="C11" i="14"/>
  <c r="B11" i="14"/>
  <c r="H16" i="13"/>
  <c r="G16" i="13"/>
  <c r="F16" i="13"/>
  <c r="E16" i="13"/>
  <c r="D16" i="13"/>
  <c r="C16" i="13"/>
</calcChain>
</file>

<file path=xl/sharedStrings.xml><?xml version="1.0" encoding="utf-8"?>
<sst xmlns="http://schemas.openxmlformats.org/spreadsheetml/2006/main" count="191" uniqueCount="178">
  <si>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</si>
  <si>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</si>
  <si>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</si>
  <si>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</si>
  <si>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</si>
  <si>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</si>
  <si>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</si>
  <si>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</si>
  <si>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</si>
  <si>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</si>
  <si>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</si>
  <si>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</si>
  <si>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</si>
  <si>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</si>
  <si>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</si>
  <si>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</si>
  <si>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</si>
  <si>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</si>
  <si>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</si>
  <si>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</si>
  <si>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</si>
  <si>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</si>
  <si>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</si>
  <si>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</si>
  <si>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</si>
  <si>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</si>
  <si>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</si>
  <si>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</si>
  <si>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</si>
  <si>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</si>
  <si>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</si>
  <si>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</si>
  <si>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</si>
  <si>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</si>
  <si>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</si>
  <si>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</si>
  <si>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</si>
  <si>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</si>
  <si>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</si>
  <si>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</si>
  <si>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</si>
  <si>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</si>
  <si>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</si>
  <si>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</si>
  <si>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</si>
  <si>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</si>
  <si>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</si>
  <si>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</si>
  <si>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</si>
  <si>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</si>
  <si>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</si>
  <si>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</si>
  <si>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</si>
  <si>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</si>
  <si>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</si>
  <si>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</si>
  <si>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</si>
  <si>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</si>
  <si>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</si>
  <si>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</si>
  <si>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</si>
  <si>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</si>
  <si>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</si>
  <si>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</si>
  <si>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</si>
  <si>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</si>
  <si>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</si>
  <si>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</si>
  <si>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</si>
  <si>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</si>
  <si>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</si>
  <si>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</si>
  <si>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</si>
  <si>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</si>
  <si>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</si>
  <si>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</si>
  <si>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</si>
  <si>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</si>
  <si>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</si>
  <si>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</si>
  <si>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</si>
  <si>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</si>
  <si>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</si>
  <si>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</si>
  <si>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</si>
  <si>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</si>
  <si>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</si>
  <si>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</si>
  <si>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</si>
  <si>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</si>
  <si>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</si>
  <si>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</si>
  <si>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</si>
  <si>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Kalapääsu rajamine Puurmani paisule</t>
  </si>
  <si>
    <t xml:space="preserve">2.1.1001.13-0045 </t>
  </si>
  <si>
    <t>Puurmani Vallavalitsus</t>
  </si>
  <si>
    <t>Arvo Pennonen, abivallavanem</t>
  </si>
  <si>
    <t>Tallinna mnt 1, Puurmani alevik 49014</t>
  </si>
  <si>
    <t>Reimo Alas, projektijuht</t>
  </si>
  <si>
    <t>7305068, reimo.alas@keskkonnaprojekt.ee</t>
  </si>
  <si>
    <t>01/07/13-31/12/14 va MM§ 5 lg 3 kulud</t>
  </si>
  <si>
    <t>19.02.2014 avaldati projektijuhi leidmiseks Riigihangete registris hanketeade (reg nr 149737).</t>
  </si>
  <si>
    <t>Eelprojekti, KMH eelhinnangu, kalaeksperdi arvamuse koostamine</t>
  </si>
  <si>
    <t>Juuli – september 2013</t>
  </si>
  <si>
    <t>10.07.2013-06.09.2013</t>
  </si>
  <si>
    <t>Hangete läbiviimine projektijuhi ja projekteerimise peatöövõtja leidmiseks</t>
  </si>
  <si>
    <t>Jaanuar – veebruar 2014</t>
  </si>
  <si>
    <t>19.02.2014-05.01.2015</t>
  </si>
  <si>
    <t>Põhiprojekti koostamine</t>
  </si>
  <si>
    <t>Veebruar – mai 2014</t>
  </si>
  <si>
    <t>17.03.2014-30.12.2014</t>
  </si>
  <si>
    <t>Hangete läbiviimine peatöövõtja ja omanikujärelevalve teenuse osutaja leidmiseks</t>
  </si>
  <si>
    <t>Mai – juuni 2014</t>
  </si>
  <si>
    <t>18.07.2014-29.09.2014</t>
  </si>
  <si>
    <t>Ehitustööd Puurmani paisu kalapääsu rajamiseks</t>
  </si>
  <si>
    <t>Juuli – detsember 2014</t>
  </si>
  <si>
    <t>KIKi juhatuse otsus 27.12.2013 nr 1-25/253</t>
  </si>
  <si>
    <t xml:space="preserve">Esialgne otsus </t>
  </si>
  <si>
    <t>KIK juhatuse otsus 06.08.2014 nr 1-25/111</t>
  </si>
  <si>
    <t>Abikõlblikkuse perioodi pikendamine, toetuse  väljamakse kohustuste muutmine aastate lõikes.</t>
  </si>
  <si>
    <t>KIK juhatuse otsus 07.11.2014 nr 1-25/165</t>
  </si>
  <si>
    <t>Toetuse summa vähendamine ning toetuse väljamakse kohustuste muutmine aastate lõikes.</t>
  </si>
  <si>
    <t>Puurmani Pedja jõe paisu kalapääsu eelprojekti koostamine (leping nr 10-07-13-EP)</t>
  </si>
  <si>
    <t>OÜ Alkranel</t>
  </si>
  <si>
    <t>Kalapääsu projekteerimine Puurmani paisule (leping nr 1)</t>
  </si>
  <si>
    <t>Inseneribüroo Urmas Nugin OÜ</t>
  </si>
  <si>
    <t>Puurmani paisule kalapääsu rajamise projekti juhtimisteenus (leping nr 1)</t>
  </si>
  <si>
    <t>OÜ Keskkonnaprojekt</t>
  </si>
  <si>
    <t>Puurmani paisule kalapääsu rajamine (leping nr 3)</t>
  </si>
  <si>
    <t>AS Valmap Grupp</t>
  </si>
  <si>
    <t>Puurmani paisule kalapääsu rajamise omanikujärelevalve teenus (leping nr 4)</t>
  </si>
  <si>
    <t>AS Infragate Eesti</t>
  </si>
  <si>
    <t xml:space="preserve">Puurmani paisule kalapääsu rajamise projekti juhtimisteenus II (leping nr 5) </t>
  </si>
  <si>
    <t>Eelprojekti ja KM eelhinnangu koostamine</t>
  </si>
  <si>
    <t>10-07-13-EP</t>
  </si>
  <si>
    <t>Projektijuhtimine</t>
  </si>
  <si>
    <t>Kalapääsu rajamine</t>
  </si>
  <si>
    <t>Omanikujärelevalve teenus</t>
  </si>
  <si>
    <t>Rajatavate kalapääsude arv (tk)</t>
  </si>
  <si>
    <t>Sette eemaldamine paisjärvest (m3) (vt MM  § 4 lg 1 p 1)</t>
  </si>
  <si>
    <r>
      <t>1200 m</t>
    </r>
    <r>
      <rPr>
        <vertAlign val="superscript"/>
        <sz val="12"/>
        <rFont val="Times New Roman"/>
        <family val="1"/>
        <charset val="186"/>
      </rPr>
      <t xml:space="preserve">3 </t>
    </r>
  </si>
  <si>
    <t>29.09.2014 – 13.11.2015</t>
  </si>
  <si>
    <t>Ehitustööde lepingu sõlmimise ajaks segus, et ehitustegevuse algus jääb ebasobivasse perioodi, mille tulemusena esitas taotleja 01.08.2014 nr 14-4.3/881 taotluse abikõlbulikkuse perioodi lõpptähtaja pikendamiseks, mille SA KIK juhatus 06.08.14 otsusega 1-25/111 rahuldas, määrates abikõlbulikkuse perioodiks 27.12.13-31.10.15 (va MM  § 5 lg 3 kulud). 
Projekti käigus ilmnes, et ehituse töövõtja on hankesse teinud alapakkumuse põhiprojektiga ettenähtud tasandvarjade osas. Alapakkumus ilmnes ajal, mil töövõtja soovis tellida firma Friedrich Köster GmbH &amp; Co varjade maaletoojalt AS Teramet vajaminevaid varjasid. Riigihanke pakkumuse koostamisel oli töövõtja saanud pakkumuse ühe varja osas, kuigi projekt nägi ette kaks. Vastavasisuline teavitus alapakkumuse kohta esitati toetuse saajale ja omanikujärelevalve teenuse osutajale 15.12.2014 kirjaga nr 173. Projekti  tähtaega pikendati Tellija ja Rahastaja nõusolekul kuni 13.11.2015, kuna 31.10.2015 seisuga oli veetase Pedja jões nii madal, et ei olnud võimalik kalapääsu katsetada.</t>
  </si>
  <si>
    <t>KIK juhatuse otsus 09.03.2015 nr 1-25/27</t>
  </si>
  <si>
    <t>Toetuse väljamakse kohustuste muutmine aastate lõikes.</t>
  </si>
  <si>
    <t>KIK juhatuse otsus 03.06.2015 nr 1-25/127</t>
  </si>
  <si>
    <t>KIK juhatuse otsus 09.10.2015 nr 1-25/265</t>
  </si>
  <si>
    <t>Abikõlblikkuse perioodi pikendamine</t>
  </si>
  <si>
    <t xml:space="preserve">Puurmani paisule kalapääsu rajamise lisatöödel projektijuhi teenus osutamine (leping nr 6) </t>
  </si>
  <si>
    <t xml:space="preserve">Puurmani paisule kalapääsu rajamise lisatöödel omanikujärelevalve teenus osutamine (leping nr 7) </t>
  </si>
  <si>
    <t xml:space="preserve">Puurmani paisule kalapääsu rajamise lisatööde teostamine (leping nr 8) </t>
  </si>
  <si>
    <t>Vastavalt ihtüoloogi Rein Järveküle eksperthinnangule on kalapääs  rajatud kvaliteetselt, visuaalsel hinnangul tagab kalapääs kõigile Pedja jões elunevatele kalaliikidele läbipääsu ning soodsad tingimused nii üles- kui allavoolu rändeks. Tõenäoliselt kujuneb kalapääs ka heaks elupaigaks ritraalsetele (voolulembestele) ja põhjaeluviisiga kalaliikidele.</t>
  </si>
  <si>
    <r>
      <t>5400 m</t>
    </r>
    <r>
      <rPr>
        <vertAlign val="superscript"/>
        <sz val="12"/>
        <rFont val="Times New Roman"/>
        <family val="1"/>
        <charset val="186"/>
      </rPr>
      <t>3</t>
    </r>
  </si>
  <si>
    <t>( X ) keskkonnahoidu toetav</t>
  </si>
  <si>
    <t>Pedja jõe seisund on muudetud paremaks, rajatud on reaalselt toimiv kalatee Puurmani paisul</t>
  </si>
  <si>
    <t>( X ) projekt ei mõjuta ebavõrdsust/võrdseid võimalusi ehk sellel on neutraalne mõju</t>
  </si>
  <si>
    <t>( X ) neutraalne</t>
  </si>
  <si>
    <t>(  X  ) neutraalne</t>
  </si>
  <si>
    <r>
      <t>Projekt saavutas planeeritud väljundid, kuna rajati Puurmani paisule kalapääs vastavalt taotluses toodule ning eemaldati 5400 m</t>
    </r>
    <r>
      <rPr>
        <vertAlign val="superscript"/>
        <sz val="12"/>
        <rFont val="Times New Roman"/>
        <family val="1"/>
        <charset val="186"/>
      </rPr>
      <t>3</t>
    </r>
    <r>
      <rPr>
        <sz val="12"/>
        <rFont val="Times New Roman"/>
        <family val="1"/>
        <charset val="186"/>
      </rPr>
      <t xml:space="preserve"> setet paisjärvest (töö käigus osutus vajalik eemaldatava sette kogus planeeritust suuremaks).</t>
    </r>
  </si>
  <si>
    <t>25.09.2015 viis Ööle Janson (SA KIK, projektikoordinaator) läbi paikvaatlust. Toetuse saaja esindajaks oli Arvo Pennonen (Puurmani vallavalitsus, abivallavanem), kaaskontrollijaks Anu Sommer (SA KIK, projektikoordinaator). 
Leiti, et üldine hinnang projektile on rahuldav. Projekti elluviimine ei ole tähtajaline, ehitaja taotleb ühe kuu pikkust pikendust tööde teostamisele. Ehitaja poolt ei ole selget põhjendust projekti tegevuste ebapiisava edenemise osas. Hinnanguliselt ei ole toetuse saaja sõlminud tehinguid seotud osapooltega ning ei ole ellu viimas ega taotlenud sihtfinantseerimise vahendeid seotud projekti elluviimiseks.</t>
  </si>
  <si>
    <t>Reimo Alas</t>
  </si>
  <si>
    <t>Projektijuht</t>
  </si>
  <si>
    <t>Arvo Pennonen</t>
  </si>
  <si>
    <t>Abivallavanem</t>
  </si>
  <si>
    <t>digiallkirjastatud</t>
  </si>
  <si>
    <t>/vastavalt digiallkirja kuupäevale/</t>
  </si>
  <si>
    <t>Vastavalt digiallkirja kuupäevale</t>
  </si>
  <si>
    <t>01/07/13-30/11/15 va MM§ 5 lg 3 kulud</t>
  </si>
  <si>
    <t>Kalapääsu rajamine Puurmani paisule haakub Elukeskkonna Arendamise Rakenduskava  prioriteetse suunaga 1: Veemajanduse ja jäätmekäitluse infrastruktuuri arendamine ning välisõhu kaitse. Käesolev projekt ei panusta küll otseselt rakenduskavas toodud veekogude hea seisundi saavutamiseks suunatud tegevuste tulemusindikaatoritesse, kuna Pedja jõgi ei ole kantud Keskkonnaministri 15. juuni 2004. a määrusesse nr 73 “Lõhe, jõeforelli, meriforelli ja harjuse kudemis- ja elupaikade nimistu”, kuid avab siiski Puurmani paisu Pedja jõe paikkonna kalade rändeks. Kalastikuekspert jaak Järvekülje  visuaalsel hinnangul tagab kalapääs kõigile Pedja jões elunevatele kalaliikidele läbipääsu ning soodsad tingimused nii üles- kui allavoolu rändeks. Tõenäoliselt kujuneb kalapääs ka heaks elupaigaks ritraalsetele (voolulembestele) ja põhjaeluviisiga kalaliikidele.</t>
  </si>
  <si>
    <t>1. Teavitamise artiklid
2. Ihtüoloogi eksperthinnang
3. Projekti iseloomustavad fotod</t>
  </si>
  <si>
    <t>1. http://www.vooremaa.ee/contents.php?cid=1026585</t>
  </si>
  <si>
    <t>2. Kalurileht (2014 sügis-talv)</t>
  </si>
  <si>
    <t>3. http://eestielu.delfi.ee/jogevamaa/elu/puurmanisse-rajatakse-tanavu-korralik-kalapaas?id=67665871</t>
  </si>
  <si>
    <t>4. http://www.vooremaa.ee/puurmani-pais-ja-kalapaas-valmis/</t>
  </si>
  <si>
    <t>5. http://www.vooremaa.ee/puurmani-sai-800-000-euro-eest-kalapaasu/</t>
  </si>
  <si>
    <t>6. http://www.vooremaa.ee/puurmani-sai-800-000-euro-eest-kalapaasu/</t>
  </si>
  <si>
    <t>7. http://tartu.postimees.ee/3410247/pedja-joel-valmis-esimene-kalatrepp</t>
  </si>
  <si>
    <t>8. http://www.reporter.ee/2015/11/24/puurmanis-alustab-peagi-tood-uudne-kalatrepp/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</si>
</sst>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mm\.yyyy;@"/>
    <numFmt numFmtId="165" formatCode="[$-F800]dddd\,\ mmmm\ dd\,\ yyyy"/>
    <numFmt numFmtId="166" formatCode="dddd&quot;, &quot;mmmm\ dd&quot;, &quot;yyyy"/>
    <numFmt numFmtId="167" formatCode="dd/mm/yyyy"/>
  </numFmts>
  <fonts count="36"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2"/>
      <color indexed="8"/>
      <name val="Times New Roman"/>
      <family val="1"/>
      <charset val="186"/>
    </font>
    <font>
      <sz val="11"/>
      <color indexed="8"/>
      <name val="Calibri"/>
      <family val="2"/>
      <charset val="186"/>
    </font>
    <font>
      <u/>
      <sz val="12"/>
      <color indexed="12"/>
      <name val="Times New Roman"/>
      <family val="1"/>
      <charset val="186"/>
    </font>
  </fonts>
  <fills count="8">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indexed="9"/>
        <bgColor indexed="26"/>
      </patternFill>
    </fill>
    <fill>
      <patternFill patternType="solid">
        <fgColor theme="0"/>
        <bgColor indexed="27"/>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6">
    <xf numFmtId="0" fontId="0" fillId="0" borderId="0"/>
    <xf numFmtId="0" fontId="5" fillId="0" borderId="0" applyNumberFormat="0" applyFill="0" applyBorder="0" applyAlignment="0" applyProtection="0">
      <alignment vertical="top"/>
      <protection locked="0"/>
    </xf>
    <xf numFmtId="0" fontId="11" fillId="0" borderId="0"/>
    <xf numFmtId="9" fontId="15" fillId="0" borderId="0" applyFont="0" applyFill="0" applyBorder="0" applyAlignment="0" applyProtection="0"/>
    <xf numFmtId="0" fontId="11" fillId="0" borderId="0"/>
    <xf numFmtId="0" fontId="34" fillId="0" borderId="0"/>
  </cellStyleXfs>
  <cellXfs count="176">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2" fillId="0" borderId="0" xfId="0" applyFont="1" applyBorder="1" applyAlignment="1">
      <alignment horizontal="left" vertical="top"/>
    </xf>
    <xf numFmtId="0" fontId="4" fillId="0" borderId="0" xfId="0" applyFont="1" applyBorder="1" applyAlignment="1">
      <alignment horizontal="left" vertical="top"/>
    </xf>
    <xf numFmtId="0" fontId="25"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6" fillId="5" borderId="1" xfId="0" applyFont="1" applyFill="1" applyBorder="1" applyAlignment="1">
      <alignment horizontal="center" vertical="center" wrapText="1"/>
    </xf>
    <xf numFmtId="0" fontId="27" fillId="0" borderId="1" xfId="0" applyFont="1" applyBorder="1" applyAlignment="1">
      <alignment vertical="top" wrapText="1"/>
    </xf>
    <xf numFmtId="0" fontId="16" fillId="4" borderId="1" xfId="0" applyFont="1" applyFill="1" applyBorder="1" applyAlignment="1" applyProtection="1">
      <alignment horizontal="left" vertical="top" wrapText="1"/>
      <protection hidden="1"/>
    </xf>
    <xf numFmtId="0" fontId="18" fillId="4" borderId="1" xfId="0" applyFont="1" applyFill="1" applyBorder="1" applyAlignment="1" applyProtection="1">
      <alignment horizontal="left" vertical="top" wrapText="1"/>
      <protection hidden="1"/>
    </xf>
    <xf numFmtId="0" fontId="7" fillId="0" borderId="3" xfId="0" applyFont="1" applyBorder="1" applyAlignment="1">
      <alignment horizontal="left" vertical="top"/>
    </xf>
    <xf numFmtId="0" fontId="7" fillId="0" borderId="4" xfId="0" applyFont="1" applyBorder="1" applyAlignment="1">
      <alignment horizontal="left" vertical="top"/>
    </xf>
    <xf numFmtId="0" fontId="7" fillId="0" borderId="5" xfId="0" applyFont="1" applyBorder="1" applyAlignment="1">
      <alignment horizontal="left" vertical="top"/>
    </xf>
    <xf numFmtId="0" fontId="7" fillId="0" borderId="6" xfId="0" applyFont="1" applyBorder="1" applyAlignment="1">
      <alignment horizontal="left" vertical="top" wrapText="1"/>
    </xf>
    <xf numFmtId="0" fontId="7" fillId="0" borderId="4" xfId="0" applyFont="1" applyBorder="1" applyAlignment="1">
      <alignment horizontal="left" vertical="top" wrapText="1"/>
    </xf>
    <xf numFmtId="0" fontId="7"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6" fillId="0" borderId="1" xfId="0" applyFont="1" applyBorder="1" applyAlignment="1">
      <alignment horizontal="left" vertical="top" wrapText="1"/>
    </xf>
    <xf numFmtId="0" fontId="13" fillId="4" borderId="1" xfId="0" applyFont="1" applyFill="1" applyBorder="1" applyAlignment="1" applyProtection="1">
      <alignment horizontal="left" vertical="top" wrapText="1"/>
      <protection hidden="1"/>
    </xf>
    <xf numFmtId="0" fontId="10" fillId="0" borderId="0" xfId="0" applyFont="1"/>
    <xf numFmtId="0" fontId="7" fillId="0" borderId="1" xfId="0" applyFont="1" applyBorder="1" applyAlignment="1">
      <alignment vertical="top" wrapText="1"/>
    </xf>
    <xf numFmtId="0" fontId="7" fillId="0" borderId="1" xfId="0" applyFont="1" applyBorder="1" applyAlignment="1">
      <alignment vertical="top"/>
    </xf>
    <xf numFmtId="0" fontId="8" fillId="0" borderId="1" xfId="0" applyFont="1" applyBorder="1" applyAlignment="1">
      <alignment vertical="top" wrapText="1"/>
    </xf>
    <xf numFmtId="0" fontId="7" fillId="5" borderId="1" xfId="0" applyFont="1" applyFill="1" applyBorder="1" applyAlignment="1">
      <alignment horizontal="center" vertical="center"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6" fillId="0" borderId="1" xfId="0" applyNumberFormat="1" applyFont="1" applyBorder="1" applyAlignment="1">
      <alignment horizontal="left" vertical="top" wrapText="1"/>
    </xf>
    <xf numFmtId="0" fontId="26" fillId="0" borderId="1" xfId="0" applyFont="1" applyBorder="1" applyAlignment="1">
      <alignment horizontal="left"/>
    </xf>
    <xf numFmtId="2" fontId="26" fillId="0" borderId="1" xfId="0" applyNumberFormat="1" applyFont="1" applyBorder="1" applyAlignment="1">
      <alignment horizontal="left"/>
    </xf>
    <xf numFmtId="0" fontId="32" fillId="0" borderId="1" xfId="1" applyFont="1" applyBorder="1" applyAlignment="1" applyProtection="1">
      <alignment horizontal="left"/>
    </xf>
    <xf numFmtId="0" fontId="7" fillId="0" borderId="0" xfId="0" applyFont="1"/>
    <xf numFmtId="0" fontId="30" fillId="0" borderId="1" xfId="0" applyFont="1" applyBorder="1" applyAlignment="1">
      <alignment horizontal="left"/>
    </xf>
    <xf numFmtId="0" fontId="7" fillId="0" borderId="20" xfId="0" applyFont="1" applyBorder="1" applyAlignment="1">
      <alignment wrapText="1"/>
    </xf>
    <xf numFmtId="0" fontId="7" fillId="0" borderId="20" xfId="0" applyFont="1" applyFill="1" applyBorder="1" applyAlignment="1">
      <alignment wrapText="1"/>
    </xf>
    <xf numFmtId="0" fontId="7" fillId="0" borderId="20" xfId="0" applyFont="1" applyBorder="1" applyAlignment="1">
      <alignment horizontal="left" vertical="center" wrapText="1"/>
    </xf>
    <xf numFmtId="164" fontId="7" fillId="0" borderId="20" xfId="0" applyNumberFormat="1" applyFont="1" applyBorder="1" applyAlignment="1">
      <alignment horizontal="left" vertical="center" wrapText="1"/>
    </xf>
    <xf numFmtId="167" fontId="7" fillId="0" borderId="20" xfId="0" applyNumberFormat="1" applyFont="1" applyBorder="1" applyAlignment="1">
      <alignment horizontal="center" vertical="center" wrapText="1"/>
    </xf>
    <xf numFmtId="4" fontId="7" fillId="0" borderId="20" xfId="0" applyNumberFormat="1" applyFont="1" applyBorder="1" applyAlignment="1">
      <alignment horizontal="right" vertical="center" wrapText="1"/>
    </xf>
    <xf numFmtId="0" fontId="33" fillId="0" borderId="20" xfId="0" applyFont="1" applyBorder="1" applyAlignment="1">
      <alignment horizontal="left" vertical="center" wrapText="1"/>
    </xf>
    <xf numFmtId="4" fontId="33" fillId="0" borderId="20" xfId="5" applyNumberFormat="1" applyFont="1" applyBorder="1" applyAlignment="1">
      <alignment horizontal="right" vertical="center" wrapText="1"/>
    </xf>
    <xf numFmtId="4" fontId="33" fillId="0" borderId="20" xfId="0" applyNumberFormat="1" applyFont="1" applyBorder="1" applyAlignment="1">
      <alignment horizontal="right" vertical="center" wrapText="1"/>
    </xf>
    <xf numFmtId="4" fontId="7" fillId="0" borderId="20" xfId="5" applyNumberFormat="1" applyFont="1" applyBorder="1" applyAlignment="1">
      <alignment horizontal="right" vertical="center" wrapText="1"/>
    </xf>
    <xf numFmtId="4" fontId="30" fillId="0" borderId="1" xfId="0" applyNumberFormat="1" applyFont="1" applyBorder="1" applyAlignment="1">
      <alignment horizontal="left"/>
    </xf>
    <xf numFmtId="0" fontId="7" fillId="0" borderId="1" xfId="0" applyFont="1" applyBorder="1" applyAlignment="1">
      <alignment horizontal="left" vertical="top" wrapText="1"/>
    </xf>
    <xf numFmtId="164" fontId="7" fillId="0" borderId="25" xfId="0" applyNumberFormat="1" applyFont="1" applyBorder="1" applyAlignment="1">
      <alignment horizontal="left" vertical="center" wrapText="1"/>
    </xf>
    <xf numFmtId="167" fontId="7" fillId="0" borderId="25" xfId="0" applyNumberFormat="1" applyFont="1" applyBorder="1" applyAlignment="1">
      <alignment horizontal="center" vertical="center" wrapText="1"/>
    </xf>
    <xf numFmtId="0" fontId="7" fillId="0" borderId="25" xfId="0" applyFont="1" applyBorder="1" applyAlignment="1">
      <alignment horizontal="left" vertical="center" wrapText="1"/>
    </xf>
    <xf numFmtId="164" fontId="7" fillId="0" borderId="1" xfId="0" applyNumberFormat="1" applyFont="1" applyBorder="1" applyAlignment="1">
      <alignment horizontal="left" vertical="center" wrapText="1"/>
    </xf>
    <xf numFmtId="167" fontId="7" fillId="0" borderId="1" xfId="0" applyNumberFormat="1" applyFont="1" applyBorder="1" applyAlignment="1">
      <alignment horizontal="center" vertical="center" wrapText="1"/>
    </xf>
    <xf numFmtId="0" fontId="7" fillId="0" borderId="1" xfId="0" applyNumberFormat="1" applyFont="1" applyBorder="1" applyAlignment="1">
      <alignment horizontal="center" vertical="center" wrapText="1"/>
    </xf>
    <xf numFmtId="4" fontId="4" fillId="0" borderId="1" xfId="0" applyNumberFormat="1" applyFont="1" applyBorder="1" applyAlignment="1">
      <alignment horizontal="right" vertical="center"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7" fillId="0" borderId="20" xfId="0" applyFont="1" applyBorder="1" applyAlignment="1">
      <alignment horizontal="left" vertical="top"/>
    </xf>
    <xf numFmtId="0" fontId="7" fillId="6" borderId="20" xfId="0" applyFont="1" applyFill="1" applyBorder="1" applyAlignment="1" applyProtection="1">
      <alignment horizontal="left" vertical="top" wrapText="1"/>
      <protection hidden="1"/>
    </xf>
    <xf numFmtId="0" fontId="17" fillId="2" borderId="0" xfId="0" applyFont="1" applyFill="1" applyBorder="1" applyAlignment="1" applyProtection="1">
      <alignment horizontal="center" vertical="center" wrapText="1"/>
      <protection hidden="1"/>
    </xf>
    <xf numFmtId="0" fontId="7" fillId="6" borderId="20" xfId="0" applyNumberFormat="1" applyFont="1" applyFill="1" applyBorder="1" applyAlignment="1" applyProtection="1">
      <alignment horizontal="left" vertical="top" wrapText="1"/>
      <protection hidden="1"/>
    </xf>
    <xf numFmtId="0" fontId="18" fillId="4" borderId="1" xfId="0"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4" fontId="8" fillId="0" borderId="20" xfId="0" applyNumberFormat="1" applyFont="1" applyFill="1" applyBorder="1" applyAlignment="1" applyProtection="1">
      <alignment horizontal="left" vertical="top" wrapText="1"/>
      <protection hidden="1"/>
    </xf>
    <xf numFmtId="0" fontId="7" fillId="0" borderId="20" xfId="0" applyFont="1" applyFill="1" applyBorder="1" applyAlignment="1" applyProtection="1">
      <alignment horizontal="left" vertical="top" wrapText="1"/>
      <protection hidden="1"/>
    </xf>
    <xf numFmtId="166" fontId="7" fillId="0" borderId="20" xfId="0" applyNumberFormat="1" applyFont="1" applyFill="1" applyBorder="1" applyAlignment="1" applyProtection="1">
      <alignment horizontal="left" vertical="top" wrapText="1"/>
      <protection hidden="1"/>
    </xf>
    <xf numFmtId="10" fontId="4" fillId="0" borderId="1" xfId="0" applyNumberFormat="1" applyFont="1" applyFill="1" applyBorder="1" applyAlignment="1" applyProtection="1">
      <alignment vertical="top" wrapText="1"/>
      <protection hidden="1"/>
    </xf>
    <xf numFmtId="10" fontId="7" fillId="0" borderId="20" xfId="0" applyNumberFormat="1" applyFont="1" applyFill="1" applyBorder="1" applyAlignment="1" applyProtection="1">
      <alignment horizontal="left" vertical="top" wrapText="1"/>
      <protection hidden="1"/>
    </xf>
    <xf numFmtId="4" fontId="7" fillId="6" borderId="20" xfId="0" applyNumberFormat="1" applyFont="1" applyFill="1" applyBorder="1" applyAlignment="1" applyProtection="1">
      <alignment horizontal="left" vertical="top" wrapText="1"/>
      <protection hidden="1"/>
    </xf>
    <xf numFmtId="0" fontId="18"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7" fillId="0" borderId="20" xfId="0" applyFont="1" applyBorder="1" applyAlignment="1">
      <alignment horizontal="left" vertical="top" wrapText="1"/>
    </xf>
    <xf numFmtId="0" fontId="8" fillId="0" borderId="20" xfId="4" applyFont="1" applyFill="1" applyBorder="1" applyAlignment="1" applyProtection="1">
      <alignment horizontal="left" vertical="top" wrapText="1"/>
      <protection hidden="1"/>
    </xf>
    <xf numFmtId="0" fontId="8" fillId="7" borderId="21" xfId="0" applyFont="1" applyFill="1" applyBorder="1" applyAlignment="1" applyProtection="1">
      <alignment horizontal="left" vertical="top" wrapText="1"/>
      <protection hidden="1"/>
    </xf>
    <xf numFmtId="0" fontId="8" fillId="7" borderId="22" xfId="0" applyFont="1" applyFill="1" applyBorder="1" applyAlignment="1" applyProtection="1">
      <alignment horizontal="left" vertical="top" wrapText="1"/>
      <protection hidden="1"/>
    </xf>
    <xf numFmtId="0" fontId="7" fillId="7" borderId="23" xfId="0" applyFont="1" applyFill="1" applyBorder="1" applyAlignment="1" applyProtection="1">
      <alignment horizontal="left" vertical="top" wrapText="1"/>
      <protection hidden="1"/>
    </xf>
    <xf numFmtId="0" fontId="7" fillId="7" borderId="21" xfId="0" applyFont="1" applyFill="1" applyBorder="1" applyAlignment="1" applyProtection="1">
      <alignment horizontal="left" vertical="top" wrapText="1"/>
      <protection hidden="1"/>
    </xf>
    <xf numFmtId="0" fontId="7" fillId="7" borderId="22" xfId="0" applyFont="1" applyFill="1" applyBorder="1" applyAlignment="1" applyProtection="1">
      <alignment horizontal="left" vertical="top" wrapText="1"/>
      <protection hidden="1"/>
    </xf>
    <xf numFmtId="0" fontId="3" fillId="5" borderId="6" xfId="0" applyFont="1" applyFill="1" applyBorder="1" applyAlignment="1" applyProtection="1">
      <alignment horizontal="left" vertical="top" wrapText="1"/>
      <protection hidden="1"/>
    </xf>
    <xf numFmtId="0" fontId="18" fillId="5" borderId="6" xfId="0" applyFont="1" applyFill="1" applyBorder="1" applyAlignment="1" applyProtection="1">
      <alignment horizontal="left" vertical="top" wrapText="1"/>
      <protection hidden="1"/>
    </xf>
    <xf numFmtId="0" fontId="18" fillId="5" borderId="4" xfId="0" applyFont="1" applyFill="1" applyBorder="1" applyAlignment="1" applyProtection="1">
      <alignment horizontal="left" vertical="top" wrapText="1"/>
      <protection hidden="1"/>
    </xf>
    <xf numFmtId="0" fontId="18" fillId="5" borderId="7" xfId="0" applyFont="1" applyFill="1" applyBorder="1" applyAlignment="1" applyProtection="1">
      <alignment horizontal="left" vertical="top" wrapText="1"/>
      <protection hidden="1"/>
    </xf>
    <xf numFmtId="0" fontId="18" fillId="4" borderId="3" xfId="0" applyFont="1" applyFill="1" applyBorder="1" applyAlignment="1">
      <alignment horizontal="left" vertical="top" wrapText="1"/>
    </xf>
    <xf numFmtId="0" fontId="18" fillId="4" borderId="4" xfId="0" applyFont="1" applyFill="1" applyBorder="1" applyAlignment="1">
      <alignment horizontal="left" vertical="top" wrapText="1"/>
    </xf>
    <xf numFmtId="0" fontId="18" fillId="4" borderId="7" xfId="0" applyFont="1" applyFill="1" applyBorder="1" applyAlignment="1">
      <alignment horizontal="left" vertical="top" wrapText="1"/>
    </xf>
    <xf numFmtId="0" fontId="7" fillId="0" borderId="16" xfId="0" applyFont="1" applyBorder="1" applyAlignment="1">
      <alignment horizontal="left"/>
    </xf>
    <xf numFmtId="0" fontId="7" fillId="0" borderId="0" xfId="0" applyFont="1" applyAlignment="1">
      <alignment horizontal="left" wrapText="1"/>
    </xf>
    <xf numFmtId="0" fontId="30" fillId="0" borderId="1" xfId="0" applyFont="1" applyBorder="1" applyAlignment="1">
      <alignment horizontal="right"/>
    </xf>
    <xf numFmtId="0" fontId="26" fillId="5" borderId="3" xfId="0" applyFont="1" applyFill="1" applyBorder="1" applyAlignment="1">
      <alignment horizontal="center" vertical="center" wrapText="1"/>
    </xf>
    <xf numFmtId="0" fontId="26" fillId="5" borderId="4"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29" fillId="5" borderId="1" xfId="0" applyFont="1" applyFill="1" applyBorder="1" applyAlignment="1">
      <alignment vertical="top" wrapText="1"/>
    </xf>
    <xf numFmtId="0" fontId="30" fillId="5" borderId="1" xfId="0" applyFont="1" applyFill="1" applyBorder="1" applyAlignment="1">
      <alignment vertical="top" wrapText="1"/>
    </xf>
    <xf numFmtId="0" fontId="30"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29" fillId="5" borderId="1" xfId="0" applyFont="1" applyFill="1" applyBorder="1" applyAlignment="1">
      <alignment horizontal="left" vertical="center" wrapText="1"/>
    </xf>
    <xf numFmtId="0" fontId="30" fillId="5" borderId="1" xfId="0" applyFont="1" applyFill="1" applyBorder="1" applyAlignment="1">
      <alignment horizontal="left" vertical="center"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0" fillId="5" borderId="2"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16" fillId="4" borderId="12" xfId="0" applyFont="1" applyFill="1" applyBorder="1" applyAlignment="1" applyProtection="1">
      <alignment horizontal="left" vertical="top" wrapText="1"/>
      <protection hidden="1"/>
    </xf>
    <xf numFmtId="0" fontId="12" fillId="0" borderId="13" xfId="0" applyFont="1" applyBorder="1" applyAlignment="1">
      <alignment horizontal="left" vertical="top" wrapText="1"/>
    </xf>
    <xf numFmtId="0" fontId="12" fillId="0" borderId="14" xfId="0" applyFont="1" applyBorder="1" applyAlignment="1">
      <alignment horizontal="left" vertical="top" wrapText="1"/>
    </xf>
    <xf numFmtId="0" fontId="7" fillId="0" borderId="15" xfId="0" applyFont="1" applyBorder="1" applyAlignment="1">
      <alignment horizontal="left" vertical="top" wrapText="1"/>
    </xf>
    <xf numFmtId="0" fontId="7" fillId="0" borderId="1" xfId="0" applyFont="1" applyBorder="1" applyAlignment="1">
      <alignment horizontal="left" vertical="top" wrapText="1"/>
    </xf>
    <xf numFmtId="0" fontId="7" fillId="0" borderId="3" xfId="0" applyFont="1" applyBorder="1" applyAlignment="1">
      <alignment horizontal="left" vertical="top"/>
    </xf>
    <xf numFmtId="0" fontId="7" fillId="0" borderId="4" xfId="0" applyFont="1" applyBorder="1" applyAlignment="1">
      <alignment horizontal="left" vertical="top"/>
    </xf>
    <xf numFmtId="0" fontId="7" fillId="0" borderId="5" xfId="0" applyFont="1" applyBorder="1" applyAlignment="1">
      <alignment horizontal="left" vertical="top"/>
    </xf>
    <xf numFmtId="0" fontId="7" fillId="0" borderId="6" xfId="0" applyFont="1" applyBorder="1" applyAlignment="1">
      <alignment horizontal="left" vertical="top" wrapText="1"/>
    </xf>
    <xf numFmtId="0" fontId="7" fillId="0" borderId="4" xfId="0" applyFont="1" applyBorder="1" applyAlignment="1">
      <alignment horizontal="left" vertical="top" wrapText="1"/>
    </xf>
    <xf numFmtId="0" fontId="7" fillId="0" borderId="7" xfId="0" applyFont="1" applyBorder="1" applyAlignment="1">
      <alignment horizontal="left" vertical="top" wrapText="1"/>
    </xf>
    <xf numFmtId="0" fontId="8" fillId="4" borderId="6" xfId="0" applyFont="1" applyFill="1" applyBorder="1" applyAlignment="1">
      <alignment horizontal="center" vertical="top" wrapText="1"/>
    </xf>
    <xf numFmtId="0" fontId="8" fillId="4" borderId="4" xfId="0" applyFont="1" applyFill="1" applyBorder="1" applyAlignment="1">
      <alignment horizontal="center" vertical="top" wrapText="1"/>
    </xf>
    <xf numFmtId="0" fontId="8" fillId="4" borderId="7" xfId="0" applyFont="1" applyFill="1" applyBorder="1" applyAlignment="1">
      <alignment horizontal="center" vertical="top" wrapText="1"/>
    </xf>
    <xf numFmtId="0" fontId="8" fillId="5" borderId="3" xfId="0" applyFont="1" applyFill="1" applyBorder="1" applyAlignment="1">
      <alignment horizontal="center" vertical="top" wrapText="1"/>
    </xf>
    <xf numFmtId="0" fontId="8" fillId="5" borderId="5" xfId="0" applyFont="1" applyFill="1" applyBorder="1" applyAlignment="1">
      <alignment horizontal="center" vertical="top"/>
    </xf>
    <xf numFmtId="0" fontId="7" fillId="0" borderId="24" xfId="0" applyFont="1" applyBorder="1" applyAlignment="1">
      <alignment horizontal="left" vertical="top" wrapText="1"/>
    </xf>
    <xf numFmtId="0" fontId="7" fillId="0" borderId="23" xfId="0" applyFont="1" applyBorder="1" applyAlignment="1">
      <alignment horizontal="left" vertical="top" wrapText="1"/>
    </xf>
    <xf numFmtId="0" fontId="16" fillId="4" borderId="1" xfId="0" applyFont="1" applyFill="1" applyBorder="1" applyAlignment="1" applyProtection="1">
      <alignment horizontal="left" vertical="top" wrapText="1"/>
      <protection hidden="1"/>
    </xf>
    <xf numFmtId="0" fontId="31" fillId="0" borderId="1" xfId="0" applyFont="1" applyBorder="1" applyAlignment="1">
      <alignment vertical="top" wrapText="1"/>
    </xf>
    <xf numFmtId="0" fontId="7" fillId="0" borderId="1" xfId="0" applyFont="1" applyBorder="1" applyAlignment="1">
      <alignment vertical="top" wrapText="1"/>
    </xf>
    <xf numFmtId="0" fontId="13" fillId="0" borderId="1" xfId="0" applyFont="1" applyBorder="1" applyAlignment="1">
      <alignment vertical="top" wrapText="1"/>
    </xf>
    <xf numFmtId="0" fontId="7" fillId="0" borderId="2" xfId="0" applyFont="1" applyBorder="1" applyAlignment="1">
      <alignment horizontal="left" vertical="top" wrapText="1"/>
    </xf>
    <xf numFmtId="0" fontId="7" fillId="0" borderId="11" xfId="0" applyFont="1" applyBorder="1" applyAlignment="1">
      <alignment horizontal="left" vertical="top" wrapText="1"/>
    </xf>
    <xf numFmtId="0" fontId="16"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3" fillId="4" borderId="1" xfId="0" applyNumberFormat="1" applyFont="1" applyFill="1" applyBorder="1" applyAlignment="1">
      <alignment horizontal="left" vertical="top" wrapText="1"/>
    </xf>
    <xf numFmtId="0" fontId="7" fillId="0" borderId="1" xfId="0" applyNumberFormat="1" applyFont="1" applyFill="1" applyBorder="1" applyAlignment="1">
      <alignment horizontal="left" vertical="top" wrapText="1"/>
    </xf>
    <xf numFmtId="0" fontId="7" fillId="0" borderId="3" xfId="0" applyNumberFormat="1" applyFont="1" applyFill="1" applyBorder="1" applyAlignment="1">
      <alignment horizontal="left" vertical="top" wrapText="1"/>
    </xf>
    <xf numFmtId="0" fontId="7" fillId="0" borderId="4" xfId="0" applyNumberFormat="1" applyFont="1" applyFill="1" applyBorder="1" applyAlignment="1">
      <alignment horizontal="left" vertical="top" wrapText="1"/>
    </xf>
    <xf numFmtId="0" fontId="7" fillId="0" borderId="7" xfId="0" applyNumberFormat="1" applyFont="1" applyFill="1" applyBorder="1" applyAlignment="1">
      <alignment horizontal="left" vertical="top" wrapText="1"/>
    </xf>
    <xf numFmtId="0" fontId="8" fillId="0" borderId="1" xfId="0" applyFont="1" applyBorder="1" applyAlignment="1">
      <alignmen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8" fillId="0" borderId="1" xfId="0" applyFont="1" applyBorder="1" applyAlignment="1">
      <alignment vertical="top" wrapText="1"/>
    </xf>
    <xf numFmtId="0" fontId="8" fillId="0" borderId="3" xfId="0" applyFont="1" applyBorder="1" applyAlignment="1">
      <alignment horizontal="center" vertical="top" wrapText="1"/>
    </xf>
    <xf numFmtId="0" fontId="8" fillId="0" borderId="7" xfId="0" applyFont="1" applyBorder="1" applyAlignment="1">
      <alignment horizontal="center" vertical="top" wrapText="1"/>
    </xf>
    <xf numFmtId="0" fontId="8" fillId="0" borderId="4" xfId="0" applyFont="1" applyBorder="1" applyAlignment="1">
      <alignment horizontal="center" vertical="top" wrapText="1"/>
    </xf>
    <xf numFmtId="4" fontId="33" fillId="0" borderId="20" xfId="0" applyNumberFormat="1" applyFont="1" applyFill="1" applyBorder="1" applyAlignment="1">
      <alignment horizontal="right" vertical="center" wrapText="1"/>
    </xf>
    <xf numFmtId="4" fontId="7" fillId="0" borderId="20" xfId="0" applyNumberFormat="1" applyFont="1" applyFill="1" applyBorder="1" applyAlignment="1">
      <alignment horizontal="right" vertical="center" wrapText="1"/>
    </xf>
    <xf numFmtId="4" fontId="27" fillId="0" borderId="1" xfId="0" applyNumberFormat="1" applyFont="1" applyBorder="1" applyAlignment="1">
      <alignment vertical="top" wrapText="1"/>
    </xf>
    <xf numFmtId="4" fontId="28" fillId="0" borderId="1" xfId="0" applyNumberFormat="1" applyFont="1" applyBorder="1" applyAlignment="1">
      <alignment vertical="top" wrapText="1"/>
    </xf>
    <xf numFmtId="0" fontId="7" fillId="0" borderId="17" xfId="0" applyFont="1" applyBorder="1" applyAlignment="1">
      <alignment horizontal="left" vertical="top" wrapText="1"/>
    </xf>
    <xf numFmtId="0" fontId="7" fillId="0" borderId="18" xfId="0" applyFont="1" applyBorder="1" applyAlignment="1">
      <alignment horizontal="left" vertical="top" wrapText="1"/>
    </xf>
    <xf numFmtId="0" fontId="7" fillId="0" borderId="19" xfId="0" applyFont="1" applyBorder="1" applyAlignment="1">
      <alignment horizontal="left" vertical="top" wrapText="1"/>
    </xf>
    <xf numFmtId="0" fontId="7" fillId="0" borderId="20" xfId="0" applyFont="1" applyBorder="1" applyAlignment="1">
      <alignment horizontal="left" wrapText="1"/>
    </xf>
    <xf numFmtId="0" fontId="7" fillId="0" borderId="20" xfId="0" applyFont="1" applyBorder="1" applyAlignment="1">
      <alignment horizontal="left" wrapText="1"/>
    </xf>
    <xf numFmtId="166" fontId="7" fillId="0" borderId="20" xfId="0" applyNumberFormat="1" applyFont="1" applyBorder="1" applyAlignment="1">
      <alignment horizontal="left" wrapText="1"/>
    </xf>
    <xf numFmtId="166" fontId="8" fillId="0" borderId="20" xfId="0" applyNumberFormat="1" applyFont="1" applyBorder="1" applyAlignment="1">
      <alignment horizontal="left" wrapText="1"/>
    </xf>
    <xf numFmtId="165" fontId="8" fillId="0" borderId="1" xfId="0" applyNumberFormat="1" applyFont="1" applyFill="1" applyBorder="1" applyAlignment="1" applyProtection="1">
      <alignment vertical="top"/>
      <protection hidden="1"/>
    </xf>
    <xf numFmtId="0" fontId="35" fillId="0" borderId="1" xfId="1" applyFont="1" applyBorder="1" applyAlignment="1" applyProtection="1">
      <alignment horizontal="left" wrapText="1"/>
    </xf>
    <xf numFmtId="0" fontId="7" fillId="0" borderId="1" xfId="0" applyFont="1" applyBorder="1"/>
    <xf numFmtId="0" fontId="35" fillId="0" borderId="1" xfId="1" applyFont="1" applyBorder="1" applyAlignment="1" applyProtection="1"/>
  </cellXfs>
  <cellStyles count="6">
    <cellStyle name="Hüperlink" xfId="1" builtinId="8"/>
    <cellStyle name="Normaallaad" xfId="0" builtinId="0"/>
    <cellStyle name="Normaallaad 5" xfId="4"/>
    <cellStyle name="Normal 2" xfId="2"/>
    <cellStyle name="Normal_Juhendi lisa - eelarve tuluprognoos rahavood 081009" xfId="5"/>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www.vooremaa.ee/puurmani-sai-800-000-euro-eest-kalapaasu/" TargetMode="External"/><Relationship Id="rId7" Type="http://schemas.openxmlformats.org/officeDocument/2006/relationships/printerSettings" Target="../printerSettings/printerSettings10.bin"/><Relationship Id="rId2" Type="http://schemas.openxmlformats.org/officeDocument/2006/relationships/hyperlink" Target="http://www.vooremaa.ee/puurmani-pais-ja-kalapaas-valmis/" TargetMode="External"/><Relationship Id="rId1" Type="http://schemas.openxmlformats.org/officeDocument/2006/relationships/hyperlink" Target="http://eestielu.delfi.ee/jogevamaa/elu/puurmanisse-rajatakse-tanavu-korralik-kalapaas?id=67665871" TargetMode="External"/><Relationship Id="rId6" Type="http://schemas.openxmlformats.org/officeDocument/2006/relationships/hyperlink" Target="http://www.reporter.ee/2015/11/24/puurmanis-alustab-peagi-tood-uudne-kalatrepp/" TargetMode="External"/><Relationship Id="rId5" Type="http://schemas.openxmlformats.org/officeDocument/2006/relationships/hyperlink" Target="http://tartu.postimees.ee/3410247/pedja-joel-valmis-esimene-kalatrepp" TargetMode="External"/><Relationship Id="rId4" Type="http://schemas.openxmlformats.org/officeDocument/2006/relationships/hyperlink" Target="http://www.vooremaa.ee/puurmani-sai-800-000-euro-eest-kalapaasu/"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topLeftCell="A4" zoomScale="85" zoomScaleNormal="85" workbookViewId="0">
      <selection activeCell="K15" sqref="K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68"/>
      <c r="B1" s="69"/>
      <c r="C1" s="69"/>
      <c r="D1" s="69"/>
      <c r="E1" s="69"/>
      <c r="F1" s="69"/>
      <c r="G1" s="69"/>
    </row>
    <row r="2" spans="1:16" ht="35.25" customHeight="1" x14ac:dyDescent="0.2">
      <c r="A2" s="72" t="s">
        <v>49</v>
      </c>
      <c r="B2" s="69"/>
      <c r="C2" s="69"/>
      <c r="D2" s="69"/>
      <c r="E2" s="69"/>
      <c r="F2" s="69"/>
      <c r="G2" s="69"/>
    </row>
    <row r="3" spans="1:16" ht="17.25" customHeight="1" x14ac:dyDescent="0.2">
      <c r="A3" s="74" t="s">
        <v>2</v>
      </c>
      <c r="B3" s="74"/>
      <c r="C3" s="74"/>
      <c r="D3" s="74"/>
      <c r="E3" s="74"/>
      <c r="F3" s="74"/>
      <c r="G3" s="74"/>
    </row>
    <row r="4" spans="1:16" ht="15.75" x14ac:dyDescent="0.2">
      <c r="A4" s="32" t="s">
        <v>3</v>
      </c>
      <c r="B4" s="71" t="s">
        <v>93</v>
      </c>
      <c r="C4" s="71"/>
      <c r="D4" s="71"/>
      <c r="E4" s="71"/>
      <c r="F4" s="71"/>
      <c r="G4" s="71"/>
      <c r="H4" s="12"/>
    </row>
    <row r="5" spans="1:16" ht="15.75" x14ac:dyDescent="0.2">
      <c r="A5" s="19" t="s">
        <v>4</v>
      </c>
      <c r="B5" s="73" t="s">
        <v>94</v>
      </c>
      <c r="C5" s="73"/>
      <c r="D5" s="73"/>
      <c r="E5" s="73"/>
      <c r="F5" s="73"/>
      <c r="G5" s="73"/>
      <c r="H5" s="12"/>
    </row>
    <row r="6" spans="1:16" ht="15.75" x14ac:dyDescent="0.2">
      <c r="A6" s="19" t="s">
        <v>5</v>
      </c>
      <c r="B6" s="70" t="s">
        <v>95</v>
      </c>
      <c r="C6" s="70"/>
      <c r="D6" s="70"/>
      <c r="E6" s="70"/>
      <c r="F6" s="70"/>
      <c r="G6" s="70"/>
      <c r="J6" s="8"/>
      <c r="K6" s="8"/>
      <c r="L6" s="8"/>
      <c r="M6" s="8"/>
      <c r="N6" s="8"/>
      <c r="O6" s="8"/>
      <c r="P6" s="8"/>
    </row>
    <row r="7" spans="1:16" ht="15.75" x14ac:dyDescent="0.2">
      <c r="A7" s="19" t="s">
        <v>6</v>
      </c>
      <c r="B7" s="71">
        <v>75025549</v>
      </c>
      <c r="C7" s="71"/>
      <c r="D7" s="71"/>
      <c r="E7" s="71"/>
      <c r="F7" s="71"/>
      <c r="G7" s="71"/>
      <c r="J7" s="8"/>
      <c r="K7" s="8"/>
      <c r="L7" s="8"/>
      <c r="M7" s="8"/>
      <c r="N7" s="8"/>
      <c r="O7" s="8"/>
      <c r="P7" s="8"/>
    </row>
    <row r="8" spans="1:16" ht="31.5" x14ac:dyDescent="0.2">
      <c r="A8" s="19" t="s">
        <v>7</v>
      </c>
      <c r="B8" s="73" t="s">
        <v>96</v>
      </c>
      <c r="C8" s="73"/>
      <c r="D8" s="73"/>
      <c r="E8" s="73"/>
      <c r="F8" s="73"/>
      <c r="G8" s="73"/>
      <c r="J8" s="8"/>
      <c r="K8" s="8"/>
      <c r="L8" s="8"/>
      <c r="M8" s="8"/>
      <c r="N8" s="8"/>
      <c r="O8" s="8"/>
      <c r="P8" s="8"/>
    </row>
    <row r="9" spans="1:16" ht="15.75" x14ac:dyDescent="0.2">
      <c r="A9" s="19" t="s">
        <v>1</v>
      </c>
      <c r="B9" s="71" t="s">
        <v>97</v>
      </c>
      <c r="C9" s="71"/>
      <c r="D9" s="71"/>
      <c r="E9" s="71"/>
      <c r="F9" s="71"/>
      <c r="G9" s="71"/>
      <c r="J9" s="8"/>
      <c r="K9" s="8"/>
      <c r="L9" s="8"/>
      <c r="M9" s="8"/>
      <c r="N9" s="8"/>
      <c r="O9" s="8"/>
      <c r="P9" s="8"/>
    </row>
    <row r="10" spans="1:16" ht="31.5" x14ac:dyDescent="0.2">
      <c r="A10" s="19" t="s">
        <v>8</v>
      </c>
      <c r="B10" s="71" t="s">
        <v>98</v>
      </c>
      <c r="C10" s="71"/>
      <c r="D10" s="71"/>
      <c r="E10" s="71"/>
      <c r="F10" s="71"/>
      <c r="G10" s="71"/>
      <c r="J10" s="8"/>
      <c r="K10" s="8"/>
      <c r="L10" s="8"/>
      <c r="M10" s="8"/>
      <c r="N10" s="8"/>
      <c r="O10" s="8"/>
      <c r="P10" s="8"/>
    </row>
    <row r="11" spans="1:16" ht="31.5" x14ac:dyDescent="0.2">
      <c r="A11" s="19" t="s">
        <v>9</v>
      </c>
      <c r="B11" s="71" t="s">
        <v>99</v>
      </c>
      <c r="C11" s="71"/>
      <c r="D11" s="71"/>
      <c r="E11" s="71"/>
      <c r="F11" s="71"/>
      <c r="G11" s="71"/>
      <c r="J11" s="8"/>
      <c r="K11" s="8"/>
      <c r="L11" s="8"/>
      <c r="M11" s="8"/>
      <c r="N11" s="8"/>
      <c r="O11" s="8"/>
      <c r="P11" s="8"/>
    </row>
    <row r="12" spans="1:16" ht="47.25" customHeight="1" x14ac:dyDescent="0.2">
      <c r="A12" s="19" t="s">
        <v>10</v>
      </c>
      <c r="B12" s="84">
        <v>909005</v>
      </c>
      <c r="C12" s="84"/>
      <c r="D12" s="78" t="s">
        <v>11</v>
      </c>
      <c r="E12" s="78"/>
      <c r="F12" s="79">
        <v>796492.69</v>
      </c>
      <c r="G12" s="79"/>
      <c r="J12" s="8"/>
      <c r="K12" s="8"/>
      <c r="L12" s="8"/>
      <c r="M12" s="8"/>
      <c r="N12" s="8"/>
      <c r="O12" s="8"/>
      <c r="P12" s="8"/>
    </row>
    <row r="13" spans="1:16" ht="32.25" customHeight="1" x14ac:dyDescent="0.2">
      <c r="A13" s="19" t="s">
        <v>13</v>
      </c>
      <c r="B13" s="83">
        <v>1</v>
      </c>
      <c r="C13" s="83"/>
      <c r="D13" s="78" t="s">
        <v>12</v>
      </c>
      <c r="E13" s="78"/>
      <c r="F13" s="82"/>
      <c r="G13" s="82"/>
      <c r="J13" s="8"/>
      <c r="K13" s="8"/>
      <c r="L13" s="8"/>
      <c r="M13" s="8"/>
      <c r="N13" s="8"/>
      <c r="O13" s="8"/>
      <c r="P13" s="8"/>
    </row>
    <row r="14" spans="1:16" ht="45.75" customHeight="1" x14ac:dyDescent="0.2">
      <c r="A14" s="19" t="s">
        <v>14</v>
      </c>
      <c r="B14" s="81" t="s">
        <v>100</v>
      </c>
      <c r="C14" s="81"/>
      <c r="D14" s="78" t="s">
        <v>15</v>
      </c>
      <c r="E14" s="78"/>
      <c r="F14" s="81" t="s">
        <v>167</v>
      </c>
      <c r="G14" s="81"/>
      <c r="J14" s="8"/>
      <c r="K14" s="8"/>
      <c r="L14" s="8"/>
      <c r="M14" s="8"/>
      <c r="N14" s="8"/>
      <c r="O14" s="8"/>
      <c r="P14" s="8"/>
    </row>
    <row r="15" spans="1:16" ht="129" customHeight="1" x14ac:dyDescent="0.2">
      <c r="A15" s="19" t="s">
        <v>50</v>
      </c>
      <c r="B15" s="80" t="s">
        <v>101</v>
      </c>
      <c r="C15" s="80"/>
      <c r="D15" s="80"/>
      <c r="E15" s="80"/>
      <c r="F15" s="80"/>
      <c r="G15" s="80"/>
      <c r="J15" s="8"/>
      <c r="K15" s="8"/>
      <c r="L15" s="8"/>
      <c r="M15" s="8"/>
      <c r="N15" s="8"/>
      <c r="O15" s="8"/>
      <c r="P15" s="8"/>
    </row>
    <row r="16" spans="1:16" ht="33" customHeight="1" x14ac:dyDescent="0.2">
      <c r="A16" s="19" t="s">
        <v>51</v>
      </c>
      <c r="B16" s="172">
        <v>42335</v>
      </c>
      <c r="C16" s="172"/>
      <c r="D16" s="172"/>
      <c r="E16" s="172"/>
      <c r="F16" s="172"/>
      <c r="G16" s="172"/>
    </row>
    <row r="17" spans="1:7" ht="120" hidden="1" customHeight="1" thickBot="1" x14ac:dyDescent="0.25">
      <c r="A17" s="75"/>
      <c r="B17" s="76"/>
      <c r="C17" s="76"/>
      <c r="D17" s="76"/>
      <c r="E17" s="76"/>
      <c r="F17" s="76"/>
      <c r="G17" s="77"/>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6"/>
  <sheetViews>
    <sheetView showGridLines="0" zoomScaleNormal="100" workbookViewId="0">
      <selection activeCell="A9" sqref="A9:C9"/>
    </sheetView>
  </sheetViews>
  <sheetFormatPr defaultRowHeight="12.75" x14ac:dyDescent="0.2"/>
  <cols>
    <col min="1" max="1" width="23" customWidth="1"/>
    <col min="2" max="2" width="35.28515625" customWidth="1"/>
    <col min="3" max="3" width="34.85546875" customWidth="1"/>
  </cols>
  <sheetData>
    <row r="1" spans="1:3" ht="20.25" customHeight="1" x14ac:dyDescent="0.2">
      <c r="A1" s="85" t="s">
        <v>16</v>
      </c>
      <c r="B1" s="85"/>
      <c r="C1" s="85"/>
    </row>
    <row r="2" spans="1:3" ht="36.75" customHeight="1" x14ac:dyDescent="0.2">
      <c r="A2" s="18" t="s">
        <v>17</v>
      </c>
      <c r="B2" s="18" t="s">
        <v>18</v>
      </c>
      <c r="C2" s="18" t="s">
        <v>19</v>
      </c>
    </row>
    <row r="3" spans="1:3" ht="63" x14ac:dyDescent="0.25">
      <c r="A3" s="49" t="s">
        <v>102</v>
      </c>
      <c r="B3" s="49" t="s">
        <v>103</v>
      </c>
      <c r="C3" s="50" t="s">
        <v>104</v>
      </c>
    </row>
    <row r="4" spans="1:3" ht="63" x14ac:dyDescent="0.25">
      <c r="A4" s="49" t="s">
        <v>105</v>
      </c>
      <c r="B4" s="49" t="s">
        <v>106</v>
      </c>
      <c r="C4" s="50" t="s">
        <v>107</v>
      </c>
    </row>
    <row r="5" spans="1:3" ht="15.75" x14ac:dyDescent="0.25">
      <c r="A5" s="49" t="s">
        <v>108</v>
      </c>
      <c r="B5" s="49" t="s">
        <v>109</v>
      </c>
      <c r="C5" s="50" t="s">
        <v>110</v>
      </c>
    </row>
    <row r="6" spans="1:3" ht="78.75" x14ac:dyDescent="0.25">
      <c r="A6" s="49" t="s">
        <v>111</v>
      </c>
      <c r="B6" s="49" t="s">
        <v>112</v>
      </c>
      <c r="C6" s="50" t="s">
        <v>113</v>
      </c>
    </row>
    <row r="7" spans="1:3" ht="47.25" x14ac:dyDescent="0.25">
      <c r="A7" s="49" t="s">
        <v>114</v>
      </c>
      <c r="B7" s="49" t="s">
        <v>115</v>
      </c>
      <c r="C7" s="50" t="s">
        <v>141</v>
      </c>
    </row>
    <row r="8" spans="1:3" s="13" customFormat="1" ht="83.25" customHeight="1" x14ac:dyDescent="0.2">
      <c r="A8" s="86" t="s">
        <v>52</v>
      </c>
      <c r="B8" s="87"/>
      <c r="C8" s="88"/>
    </row>
    <row r="9" spans="1:3" s="13" customFormat="1" ht="233.25" customHeight="1" x14ac:dyDescent="0.2">
      <c r="A9" s="89" t="s">
        <v>142</v>
      </c>
      <c r="B9" s="89"/>
      <c r="C9" s="89"/>
    </row>
    <row r="10" spans="1:3" s="13" customFormat="1" ht="55.5" customHeight="1" x14ac:dyDescent="0.2"/>
    <row r="11" spans="1:3" s="13" customFormat="1" ht="29.25" customHeight="1" x14ac:dyDescent="0.2"/>
    <row r="12" spans="1:3" s="13" customFormat="1" ht="55.5" customHeight="1" x14ac:dyDescent="0.2"/>
    <row r="13" spans="1:3" s="13" customFormat="1" ht="60.75" customHeight="1" x14ac:dyDescent="0.2"/>
    <row r="14" spans="1:3" s="13" customFormat="1" ht="90" customHeight="1" x14ac:dyDescent="0.2"/>
    <row r="15" spans="1:3" ht="31.5" customHeight="1" x14ac:dyDescent="0.2"/>
    <row r="16" spans="1:3" ht="77.25" customHeight="1" x14ac:dyDescent="0.2"/>
    <row r="17" ht="46.5" customHeight="1" x14ac:dyDescent="0.2"/>
    <row r="18" ht="75.75" customHeight="1" x14ac:dyDescent="0.2"/>
    <row r="19" ht="69" customHeight="1" x14ac:dyDescent="0.2"/>
    <row r="20" ht="78.75" customHeight="1" x14ac:dyDescent="0.2"/>
    <row r="21" ht="46.5" customHeight="1" x14ac:dyDescent="0.2"/>
    <row r="22" ht="46.5" customHeight="1" x14ac:dyDescent="0.2"/>
    <row r="23" ht="25.5" customHeight="1" x14ac:dyDescent="0.2"/>
    <row r="24" ht="24" customHeight="1" x14ac:dyDescent="0.2"/>
    <row r="25" ht="24" customHeight="1" x14ac:dyDescent="0.2"/>
    <row r="26" ht="24" customHeight="1" x14ac:dyDescent="0.2"/>
    <row r="27" ht="43.5" customHeight="1" x14ac:dyDescent="0.2"/>
    <row r="28" ht="60" customHeight="1" x14ac:dyDescent="0.2"/>
    <row r="29" ht="21" customHeight="1" x14ac:dyDescent="0.2"/>
    <row r="30" ht="20.25" customHeight="1" x14ac:dyDescent="0.2"/>
    <row r="31" ht="21" customHeight="1" x14ac:dyDescent="0.2"/>
    <row r="32" ht="21.75" customHeight="1" x14ac:dyDescent="0.2"/>
    <row r="33" ht="20.25" customHeight="1" x14ac:dyDescent="0.2"/>
    <row r="34" ht="20.25" customHeight="1" x14ac:dyDescent="0.2"/>
    <row r="35" ht="55.5" customHeight="1" x14ac:dyDescent="0.2"/>
    <row r="36" ht="90" customHeight="1" x14ac:dyDescent="0.2"/>
  </sheetData>
  <mergeCells count="3">
    <mergeCell ref="A1:C1"/>
    <mergeCell ref="A8:C8"/>
    <mergeCell ref="A9:C9"/>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E7" sqref="E7:G7"/>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97" t="s">
        <v>20</v>
      </c>
      <c r="C1" s="98"/>
      <c r="D1" s="98"/>
      <c r="E1" s="98"/>
      <c r="F1" s="98"/>
      <c r="G1" s="99"/>
    </row>
    <row r="2" spans="2:39" s="8" customFormat="1" ht="37.5" customHeight="1" x14ac:dyDescent="0.2">
      <c r="B2" s="96" t="s">
        <v>22</v>
      </c>
      <c r="C2" s="87"/>
      <c r="D2" s="88"/>
      <c r="E2" s="96" t="s">
        <v>21</v>
      </c>
      <c r="F2" s="87"/>
      <c r="G2" s="88"/>
    </row>
    <row r="3" spans="2:39" s="10" customFormat="1" ht="15.75" x14ac:dyDescent="0.2">
      <c r="B3" s="91" t="s">
        <v>116</v>
      </c>
      <c r="C3" s="91"/>
      <c r="D3" s="92"/>
      <c r="E3" s="93" t="s">
        <v>117</v>
      </c>
      <c r="F3" s="94"/>
      <c r="G3" s="95"/>
      <c r="S3" s="8"/>
      <c r="T3" s="8"/>
      <c r="U3" s="8"/>
      <c r="V3" s="8"/>
      <c r="W3" s="8"/>
      <c r="X3" s="8"/>
      <c r="Y3" s="8"/>
      <c r="Z3" s="8"/>
      <c r="AA3" s="8"/>
      <c r="AB3" s="8"/>
      <c r="AC3" s="8"/>
      <c r="AD3" s="8"/>
      <c r="AE3" s="8"/>
      <c r="AF3" s="8"/>
      <c r="AG3" s="8"/>
      <c r="AH3" s="8"/>
      <c r="AI3" s="8"/>
      <c r="AJ3" s="8"/>
      <c r="AK3" s="8"/>
      <c r="AL3" s="8"/>
      <c r="AM3" s="8"/>
    </row>
    <row r="4" spans="2:39" s="8" customFormat="1" ht="48" customHeight="1" x14ac:dyDescent="0.2">
      <c r="B4" s="90" t="s">
        <v>118</v>
      </c>
      <c r="C4" s="90"/>
      <c r="D4" s="90"/>
      <c r="E4" s="80" t="s">
        <v>119</v>
      </c>
      <c r="F4" s="80"/>
      <c r="G4" s="80"/>
    </row>
    <row r="5" spans="2:39" s="8" customFormat="1" ht="48" customHeight="1" x14ac:dyDescent="0.2">
      <c r="B5" s="90" t="s">
        <v>120</v>
      </c>
      <c r="C5" s="90"/>
      <c r="D5" s="90"/>
      <c r="E5" s="80" t="s">
        <v>121</v>
      </c>
      <c r="F5" s="80"/>
      <c r="G5" s="80"/>
    </row>
    <row r="6" spans="2:39" s="8" customFormat="1" ht="31.5" customHeight="1" x14ac:dyDescent="0.2">
      <c r="B6" s="90" t="s">
        <v>143</v>
      </c>
      <c r="C6" s="90"/>
      <c r="D6" s="90"/>
      <c r="E6" s="80" t="s">
        <v>144</v>
      </c>
      <c r="F6" s="80"/>
      <c r="G6" s="80"/>
    </row>
    <row r="7" spans="2:39" s="8" customFormat="1" ht="48" customHeight="1" x14ac:dyDescent="0.2">
      <c r="B7" s="90" t="s">
        <v>145</v>
      </c>
      <c r="C7" s="90"/>
      <c r="D7" s="90"/>
      <c r="E7" s="80" t="s">
        <v>121</v>
      </c>
      <c r="F7" s="80"/>
      <c r="G7" s="80"/>
    </row>
    <row r="8" spans="2:39" s="8" customFormat="1" ht="31.5" customHeight="1" x14ac:dyDescent="0.2">
      <c r="B8" s="90" t="s">
        <v>146</v>
      </c>
      <c r="C8" s="90"/>
      <c r="D8" s="90"/>
      <c r="E8" s="80" t="s">
        <v>147</v>
      </c>
      <c r="F8" s="80"/>
      <c r="G8" s="80"/>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topLeftCell="A4" zoomScale="85" zoomScaleNormal="85" workbookViewId="0">
      <selection activeCell="E3" sqref="E3:E11"/>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00" t="s">
        <v>23</v>
      </c>
      <c r="B1" s="101"/>
      <c r="C1" s="101"/>
      <c r="D1" s="101"/>
      <c r="E1" s="101"/>
      <c r="F1" s="102"/>
    </row>
    <row r="2" spans="1:6" ht="35.25" customHeight="1" x14ac:dyDescent="0.25">
      <c r="A2" s="20" t="s">
        <v>24</v>
      </c>
      <c r="B2" s="20" t="s">
        <v>28</v>
      </c>
      <c r="C2" s="20" t="s">
        <v>29</v>
      </c>
      <c r="D2" s="20" t="s">
        <v>25</v>
      </c>
      <c r="E2" s="20" t="s">
        <v>26</v>
      </c>
      <c r="F2" s="20" t="s">
        <v>27</v>
      </c>
    </row>
    <row r="3" spans="1:6" s="21" customFormat="1" ht="78.75" x14ac:dyDescent="0.25">
      <c r="A3" s="51" t="s">
        <v>122</v>
      </c>
      <c r="B3" s="52">
        <v>41465</v>
      </c>
      <c r="C3" s="53">
        <v>41523</v>
      </c>
      <c r="D3" s="51" t="s">
        <v>123</v>
      </c>
      <c r="E3" s="54">
        <v>7320</v>
      </c>
      <c r="F3" s="40"/>
    </row>
    <row r="4" spans="1:6" s="21" customFormat="1" ht="63" x14ac:dyDescent="0.25">
      <c r="A4" s="51" t="s">
        <v>124</v>
      </c>
      <c r="B4" s="52">
        <v>41715</v>
      </c>
      <c r="C4" s="53">
        <v>42003</v>
      </c>
      <c r="D4" s="51" t="s">
        <v>125</v>
      </c>
      <c r="E4" s="54">
        <v>45000</v>
      </c>
      <c r="F4" s="40"/>
    </row>
    <row r="5" spans="1:6" ht="63" x14ac:dyDescent="0.25">
      <c r="A5" s="51" t="s">
        <v>126</v>
      </c>
      <c r="B5" s="52">
        <v>41723</v>
      </c>
      <c r="C5" s="53">
        <v>42335</v>
      </c>
      <c r="D5" s="51" t="s">
        <v>127</v>
      </c>
      <c r="E5" s="54">
        <v>6960</v>
      </c>
      <c r="F5" s="40"/>
    </row>
    <row r="6" spans="1:6" ht="47.25" x14ac:dyDescent="0.25">
      <c r="A6" s="51" t="s">
        <v>128</v>
      </c>
      <c r="B6" s="52">
        <v>41911</v>
      </c>
      <c r="C6" s="53">
        <v>42271</v>
      </c>
      <c r="D6" s="51" t="s">
        <v>129</v>
      </c>
      <c r="E6" s="54">
        <v>671321.04000000039</v>
      </c>
      <c r="F6" s="40"/>
    </row>
    <row r="7" spans="1:6" ht="63" x14ac:dyDescent="0.25">
      <c r="A7" s="51" t="s">
        <v>130</v>
      </c>
      <c r="B7" s="52">
        <v>41892</v>
      </c>
      <c r="C7" s="53">
        <v>42271</v>
      </c>
      <c r="D7" s="51" t="s">
        <v>131</v>
      </c>
      <c r="E7" s="54">
        <v>11352</v>
      </c>
      <c r="F7" s="40"/>
    </row>
    <row r="8" spans="1:6" ht="63" x14ac:dyDescent="0.25">
      <c r="A8" s="51" t="s">
        <v>132</v>
      </c>
      <c r="B8" s="61">
        <v>42009</v>
      </c>
      <c r="C8" s="62">
        <v>42307</v>
      </c>
      <c r="D8" s="63" t="s">
        <v>131</v>
      </c>
      <c r="E8" s="54">
        <v>5016</v>
      </c>
      <c r="F8" s="40"/>
    </row>
    <row r="9" spans="1:6" ht="78.75" x14ac:dyDescent="0.25">
      <c r="A9" s="40" t="s">
        <v>148</v>
      </c>
      <c r="B9" s="64">
        <v>42117</v>
      </c>
      <c r="C9" s="65">
        <v>42185</v>
      </c>
      <c r="D9" s="66" t="s">
        <v>131</v>
      </c>
      <c r="E9" s="67">
        <v>1003.2</v>
      </c>
      <c r="F9" s="40"/>
    </row>
    <row r="10" spans="1:6" ht="94.5" x14ac:dyDescent="0.25">
      <c r="A10" s="40" t="s">
        <v>149</v>
      </c>
      <c r="B10" s="64">
        <v>42132</v>
      </c>
      <c r="C10" s="65">
        <v>42185</v>
      </c>
      <c r="D10" s="66" t="s">
        <v>131</v>
      </c>
      <c r="E10" s="67">
        <v>1800</v>
      </c>
      <c r="F10" s="40"/>
    </row>
    <row r="11" spans="1:6" ht="63" x14ac:dyDescent="0.25">
      <c r="A11" s="40" t="s">
        <v>150</v>
      </c>
      <c r="B11" s="64">
        <v>42139</v>
      </c>
      <c r="C11" s="65">
        <v>42185</v>
      </c>
      <c r="D11" s="66" t="s">
        <v>129</v>
      </c>
      <c r="E11" s="67">
        <v>30744</v>
      </c>
      <c r="F11" s="40"/>
    </row>
    <row r="12" spans="1:6" x14ac:dyDescent="0.25">
      <c r="A12" s="40"/>
      <c r="B12" s="41"/>
      <c r="C12" s="41"/>
      <c r="D12" s="40"/>
      <c r="E12" s="42"/>
      <c r="F12" s="40"/>
    </row>
    <row r="13" spans="1:6" x14ac:dyDescent="0.25">
      <c r="A13" s="40"/>
      <c r="B13" s="41"/>
      <c r="C13" s="41"/>
      <c r="D13" s="40"/>
      <c r="E13" s="42"/>
      <c r="F13" s="40"/>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workbookViewId="0">
      <selection activeCell="F5" sqref="F5:F9"/>
    </sheetView>
  </sheetViews>
  <sheetFormatPr defaultRowHeight="15.75" x14ac:dyDescent="0.25"/>
  <cols>
    <col min="1" max="1" width="16" style="47" customWidth="1"/>
    <col min="2" max="2" width="11.42578125" style="47" customWidth="1"/>
    <col min="3" max="3" width="14.7109375" style="47" customWidth="1"/>
    <col min="4" max="4" width="16" style="47" customWidth="1"/>
    <col min="5" max="5" width="24.7109375" style="47" customWidth="1"/>
    <col min="6" max="6" width="11.28515625" style="47" bestFit="1" customWidth="1"/>
    <col min="7" max="7" width="16" style="47" customWidth="1"/>
    <col min="8" max="8" width="26.7109375" style="47" customWidth="1"/>
    <col min="9" max="16384" width="9.140625" style="47"/>
  </cols>
  <sheetData>
    <row r="1" spans="1:8" ht="24" customHeight="1" x14ac:dyDescent="0.25">
      <c r="A1" s="110" t="s">
        <v>39</v>
      </c>
      <c r="B1" s="111"/>
      <c r="C1" s="111"/>
      <c r="D1" s="111"/>
      <c r="E1" s="111"/>
      <c r="F1" s="111"/>
      <c r="G1" s="111"/>
      <c r="H1" s="111"/>
    </row>
    <row r="2" spans="1:8" ht="36.75" customHeight="1" x14ac:dyDescent="0.25">
      <c r="A2" s="112" t="s">
        <v>36</v>
      </c>
      <c r="B2" s="113" t="s">
        <v>30</v>
      </c>
      <c r="C2" s="112" t="s">
        <v>31</v>
      </c>
      <c r="D2" s="112"/>
      <c r="E2" s="112"/>
      <c r="F2" s="112" t="s">
        <v>32</v>
      </c>
      <c r="G2" s="112"/>
      <c r="H2" s="112"/>
    </row>
    <row r="3" spans="1:8" ht="15.75" customHeight="1" x14ac:dyDescent="0.25">
      <c r="A3" s="112"/>
      <c r="B3" s="112"/>
      <c r="C3" s="106" t="s">
        <v>34</v>
      </c>
      <c r="D3" s="107"/>
      <c r="E3" s="108" t="s">
        <v>54</v>
      </c>
      <c r="F3" s="114" t="s">
        <v>34</v>
      </c>
      <c r="G3" s="114"/>
      <c r="H3" s="108" t="s">
        <v>38</v>
      </c>
    </row>
    <row r="4" spans="1:8" ht="31.5" customHeight="1" x14ac:dyDescent="0.25">
      <c r="A4" s="112"/>
      <c r="B4" s="112"/>
      <c r="C4" s="22" t="s">
        <v>33</v>
      </c>
      <c r="D4" s="22" t="s">
        <v>53</v>
      </c>
      <c r="E4" s="109"/>
      <c r="F4" s="39" t="s">
        <v>33</v>
      </c>
      <c r="G4" s="39" t="s">
        <v>37</v>
      </c>
      <c r="H4" s="109"/>
    </row>
    <row r="5" spans="1:8" ht="47.25" x14ac:dyDescent="0.25">
      <c r="A5" s="55" t="s">
        <v>133</v>
      </c>
      <c r="B5" s="55" t="s">
        <v>134</v>
      </c>
      <c r="C5" s="56">
        <v>7320</v>
      </c>
      <c r="D5" s="56">
        <v>0</v>
      </c>
      <c r="E5" s="57">
        <v>0</v>
      </c>
      <c r="F5" s="161">
        <f>Lepingud!E3</f>
        <v>7320</v>
      </c>
      <c r="G5" s="43"/>
      <c r="H5" s="43"/>
    </row>
    <row r="6" spans="1:8" ht="31.5" x14ac:dyDescent="0.25">
      <c r="A6" s="55" t="s">
        <v>108</v>
      </c>
      <c r="B6" s="55">
        <v>1</v>
      </c>
      <c r="C6" s="58">
        <v>49054</v>
      </c>
      <c r="D6" s="56">
        <v>0</v>
      </c>
      <c r="E6" s="57">
        <v>0</v>
      </c>
      <c r="F6" s="162">
        <f>Lepingud!E4</f>
        <v>45000</v>
      </c>
      <c r="G6" s="43"/>
      <c r="H6" s="43"/>
    </row>
    <row r="7" spans="1:8" x14ac:dyDescent="0.25">
      <c r="A7" s="55" t="s">
        <v>135</v>
      </c>
      <c r="B7" s="55">
        <v>1</v>
      </c>
      <c r="C7" s="58">
        <v>18720</v>
      </c>
      <c r="D7" s="56">
        <v>0</v>
      </c>
      <c r="E7" s="57">
        <v>0</v>
      </c>
      <c r="F7" s="161">
        <f>Lepingud!E5+Lepingud!E8+Lepingud!E9</f>
        <v>12979.2</v>
      </c>
      <c r="G7" s="43"/>
      <c r="H7" s="43"/>
    </row>
    <row r="8" spans="1:8" ht="31.5" x14ac:dyDescent="0.25">
      <c r="A8" s="55" t="s">
        <v>136</v>
      </c>
      <c r="B8" s="55">
        <v>3</v>
      </c>
      <c r="C8" s="58">
        <v>817560</v>
      </c>
      <c r="D8" s="56">
        <v>0</v>
      </c>
      <c r="E8" s="57">
        <v>0</v>
      </c>
      <c r="F8" s="161">
        <f>Lepingud!E6+Lepingud!E11</f>
        <v>702065.04000000039</v>
      </c>
      <c r="G8" s="43"/>
      <c r="H8" s="43"/>
    </row>
    <row r="9" spans="1:8" ht="31.5" x14ac:dyDescent="0.25">
      <c r="A9" s="55" t="s">
        <v>137</v>
      </c>
      <c r="B9" s="55">
        <v>4</v>
      </c>
      <c r="C9" s="58">
        <v>16351</v>
      </c>
      <c r="D9" s="56">
        <v>0</v>
      </c>
      <c r="E9" s="57">
        <v>0</v>
      </c>
      <c r="F9" s="161">
        <f>Lepingud!E7+Lepingud!E10</f>
        <v>13152</v>
      </c>
      <c r="G9" s="43"/>
      <c r="H9" s="43"/>
    </row>
    <row r="10" spans="1:8" x14ac:dyDescent="0.25">
      <c r="A10" s="33"/>
      <c r="B10" s="33"/>
      <c r="C10" s="43"/>
      <c r="D10" s="43"/>
      <c r="E10" s="43"/>
      <c r="F10" s="43"/>
      <c r="G10" s="43"/>
      <c r="H10" s="43"/>
    </row>
    <row r="11" spans="1:8" x14ac:dyDescent="0.25">
      <c r="A11" s="33"/>
      <c r="B11" s="33"/>
      <c r="C11" s="43"/>
      <c r="D11" s="43"/>
      <c r="E11" s="43"/>
      <c r="F11" s="43"/>
      <c r="G11" s="43"/>
      <c r="H11" s="43"/>
    </row>
    <row r="12" spans="1:8" x14ac:dyDescent="0.25">
      <c r="A12" s="44"/>
      <c r="B12" s="44"/>
      <c r="C12" s="45"/>
      <c r="D12" s="45"/>
      <c r="E12" s="45"/>
      <c r="F12" s="45"/>
      <c r="G12" s="45"/>
      <c r="H12" s="45"/>
    </row>
    <row r="13" spans="1:8" x14ac:dyDescent="0.25">
      <c r="A13" s="44"/>
      <c r="B13" s="44"/>
      <c r="C13" s="45"/>
      <c r="D13" s="45"/>
      <c r="E13" s="45"/>
      <c r="F13" s="45"/>
      <c r="G13" s="45"/>
      <c r="H13" s="45"/>
    </row>
    <row r="14" spans="1:8" x14ac:dyDescent="0.25">
      <c r="A14" s="46"/>
      <c r="B14" s="44"/>
      <c r="C14" s="45"/>
      <c r="D14" s="45"/>
      <c r="E14" s="45"/>
      <c r="F14" s="45"/>
      <c r="G14" s="45"/>
      <c r="H14" s="45"/>
    </row>
    <row r="15" spans="1:8" x14ac:dyDescent="0.25">
      <c r="A15" s="46"/>
      <c r="B15" s="44"/>
      <c r="C15" s="45"/>
      <c r="D15" s="45"/>
      <c r="E15" s="45"/>
      <c r="F15" s="45"/>
      <c r="G15" s="45"/>
      <c r="H15" s="45"/>
    </row>
    <row r="16" spans="1:8" x14ac:dyDescent="0.25">
      <c r="A16" s="105" t="s">
        <v>35</v>
      </c>
      <c r="B16" s="105"/>
      <c r="C16" s="59">
        <f t="shared" ref="C16:H16" si="0">SUM(C5:C15)</f>
        <v>909005</v>
      </c>
      <c r="D16" s="59">
        <f t="shared" si="0"/>
        <v>0</v>
      </c>
      <c r="E16" s="59">
        <f t="shared" si="0"/>
        <v>0</v>
      </c>
      <c r="F16" s="59">
        <f t="shared" si="0"/>
        <v>780516.24000000034</v>
      </c>
      <c r="G16" s="48">
        <f t="shared" si="0"/>
        <v>0</v>
      </c>
      <c r="H16" s="48">
        <f t="shared" si="0"/>
        <v>0</v>
      </c>
    </row>
    <row r="17" spans="1:5" ht="21" customHeight="1" x14ac:dyDescent="0.25">
      <c r="A17" s="103" t="s">
        <v>90</v>
      </c>
      <c r="B17" s="103"/>
      <c r="C17" s="103"/>
      <c r="D17" s="103"/>
      <c r="E17" s="103"/>
    </row>
    <row r="18" spans="1:5" ht="41.25" customHeight="1" x14ac:dyDescent="0.25">
      <c r="A18" s="104" t="s">
        <v>91</v>
      </c>
      <c r="B18" s="104"/>
      <c r="C18" s="104"/>
      <c r="D18" s="104"/>
      <c r="E18" s="104"/>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D20" sqref="D20"/>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15" t="s">
        <v>43</v>
      </c>
      <c r="B1" s="116"/>
      <c r="C1" s="116"/>
      <c r="D1" s="116"/>
      <c r="E1" s="116"/>
    </row>
    <row r="2" spans="1:5" ht="32.25" customHeight="1" x14ac:dyDescent="0.2">
      <c r="A2" s="112" t="s">
        <v>40</v>
      </c>
      <c r="B2" s="112" t="s">
        <v>42</v>
      </c>
      <c r="C2" s="112" t="s">
        <v>41</v>
      </c>
      <c r="D2" s="120" t="s">
        <v>55</v>
      </c>
      <c r="E2" s="120" t="s">
        <v>56</v>
      </c>
    </row>
    <row r="3" spans="1:5" ht="32.25" customHeight="1" x14ac:dyDescent="0.2">
      <c r="A3" s="112"/>
      <c r="B3" s="112"/>
      <c r="C3" s="112"/>
      <c r="D3" s="121"/>
      <c r="E3" s="121"/>
    </row>
    <row r="4" spans="1:5" ht="14.25" x14ac:dyDescent="0.2">
      <c r="A4" s="23">
        <v>2009</v>
      </c>
      <c r="B4" s="163"/>
      <c r="C4" s="163"/>
      <c r="D4" s="163"/>
      <c r="E4" s="163"/>
    </row>
    <row r="5" spans="1:5" ht="14.25" x14ac:dyDescent="0.2">
      <c r="A5" s="23">
        <v>2010</v>
      </c>
      <c r="B5" s="163"/>
      <c r="C5" s="163"/>
      <c r="D5" s="163"/>
      <c r="E5" s="163"/>
    </row>
    <row r="6" spans="1:5" ht="15" x14ac:dyDescent="0.2">
      <c r="A6" s="23">
        <v>2011</v>
      </c>
      <c r="B6" s="164"/>
      <c r="C6" s="164"/>
      <c r="D6" s="164"/>
      <c r="E6" s="164"/>
    </row>
    <row r="7" spans="1:5" ht="15" x14ac:dyDescent="0.2">
      <c r="A7" s="23">
        <v>2012</v>
      </c>
      <c r="B7" s="164"/>
      <c r="C7" s="164"/>
      <c r="D7" s="164"/>
      <c r="E7" s="164"/>
    </row>
    <row r="8" spans="1:5" ht="15" x14ac:dyDescent="0.2">
      <c r="A8" s="23">
        <v>2013</v>
      </c>
      <c r="B8" s="164"/>
      <c r="C8" s="164"/>
      <c r="D8" s="164"/>
      <c r="E8" s="164"/>
    </row>
    <row r="9" spans="1:5" ht="15" x14ac:dyDescent="0.2">
      <c r="A9" s="23">
        <v>2014</v>
      </c>
      <c r="B9" s="164">
        <v>53233.31</v>
      </c>
      <c r="C9" s="164">
        <v>53233.31</v>
      </c>
      <c r="D9" s="164"/>
      <c r="E9" s="164"/>
    </row>
    <row r="10" spans="1:5" ht="20.25" customHeight="1" x14ac:dyDescent="0.2">
      <c r="A10" s="23">
        <v>2015</v>
      </c>
      <c r="B10" s="164">
        <v>743259.38</v>
      </c>
      <c r="C10" s="164">
        <v>727282.9300000004</v>
      </c>
      <c r="D10" s="164"/>
      <c r="E10" s="164"/>
    </row>
    <row r="11" spans="1:5" ht="18.75" customHeight="1" x14ac:dyDescent="0.2">
      <c r="A11" s="23" t="s">
        <v>0</v>
      </c>
      <c r="B11" s="164">
        <f>SUM(B4:B10)</f>
        <v>796492.69</v>
      </c>
      <c r="C11" s="164">
        <f>SUM(C4:C10)</f>
        <v>780516.24000000046</v>
      </c>
      <c r="D11" s="164">
        <f>SUM(D4:D10)</f>
        <v>0</v>
      </c>
      <c r="E11" s="164">
        <f>SUM(E4:E10)</f>
        <v>0</v>
      </c>
    </row>
    <row r="12" spans="1:5" ht="15.75" x14ac:dyDescent="0.2">
      <c r="A12" s="115" t="s">
        <v>44</v>
      </c>
      <c r="B12" s="116"/>
      <c r="C12" s="116"/>
      <c r="D12" s="116"/>
      <c r="E12" s="116"/>
    </row>
    <row r="13" spans="1:5" ht="72.75" customHeight="1" x14ac:dyDescent="0.2">
      <c r="A13" s="117"/>
      <c r="B13" s="118"/>
      <c r="C13" s="118"/>
      <c r="D13" s="118"/>
      <c r="E13" s="119"/>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zoomScaleNormal="100" workbookViewId="0">
      <selection activeCell="M18" sqref="M18"/>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22" t="s">
        <v>87</v>
      </c>
      <c r="B1" s="123"/>
      <c r="C1" s="123"/>
      <c r="D1" s="123"/>
      <c r="E1" s="123"/>
      <c r="F1" s="123"/>
      <c r="G1" s="123"/>
      <c r="H1" s="123"/>
      <c r="I1" s="124"/>
    </row>
    <row r="2" spans="1:12" ht="33" customHeight="1" x14ac:dyDescent="0.2">
      <c r="A2" s="133" t="s">
        <v>57</v>
      </c>
      <c r="B2" s="134"/>
      <c r="C2" s="134"/>
      <c r="D2" s="135"/>
      <c r="E2" s="136" t="s">
        <v>45</v>
      </c>
      <c r="F2" s="134"/>
      <c r="G2" s="134"/>
      <c r="H2" s="136" t="s">
        <v>46</v>
      </c>
      <c r="I2" s="137"/>
      <c r="J2" s="17"/>
      <c r="K2" s="17"/>
      <c r="L2" s="17"/>
    </row>
    <row r="3" spans="1:12" ht="15.75" x14ac:dyDescent="0.2">
      <c r="A3" s="138" t="s">
        <v>138</v>
      </c>
      <c r="B3" s="138"/>
      <c r="C3" s="138"/>
      <c r="D3" s="138"/>
      <c r="E3" s="139">
        <v>1</v>
      </c>
      <c r="F3" s="139"/>
      <c r="G3" s="139"/>
      <c r="H3" s="127">
        <v>1</v>
      </c>
      <c r="I3" s="129"/>
    </row>
    <row r="4" spans="1:12" ht="19.5" customHeight="1" x14ac:dyDescent="0.2">
      <c r="A4" s="138" t="s">
        <v>139</v>
      </c>
      <c r="B4" s="138"/>
      <c r="C4" s="138"/>
      <c r="D4" s="138"/>
      <c r="E4" s="139" t="s">
        <v>140</v>
      </c>
      <c r="F4" s="139"/>
      <c r="G4" s="139"/>
      <c r="H4" s="127" t="s">
        <v>152</v>
      </c>
      <c r="I4" s="129"/>
    </row>
    <row r="5" spans="1:12" ht="15.75" x14ac:dyDescent="0.2">
      <c r="A5" s="130"/>
      <c r="B5" s="131"/>
      <c r="C5" s="131"/>
      <c r="D5" s="132"/>
      <c r="E5" s="127"/>
      <c r="F5" s="128"/>
      <c r="G5" s="128"/>
      <c r="H5" s="127"/>
      <c r="I5" s="129"/>
    </row>
    <row r="6" spans="1:12" ht="15.75" x14ac:dyDescent="0.2">
      <c r="A6" s="130"/>
      <c r="B6" s="131"/>
      <c r="C6" s="131"/>
      <c r="D6" s="132"/>
      <c r="E6" s="127"/>
      <c r="F6" s="128"/>
      <c r="G6" s="128"/>
      <c r="H6" s="127"/>
      <c r="I6" s="129"/>
    </row>
    <row r="7" spans="1:12" ht="15.75" x14ac:dyDescent="0.2">
      <c r="A7" s="130"/>
      <c r="B7" s="131"/>
      <c r="C7" s="131"/>
      <c r="D7" s="132"/>
      <c r="E7" s="127"/>
      <c r="F7" s="128"/>
      <c r="G7" s="128"/>
      <c r="H7" s="127"/>
      <c r="I7" s="129"/>
    </row>
    <row r="8" spans="1:12" ht="15.75" x14ac:dyDescent="0.2">
      <c r="A8" s="130"/>
      <c r="B8" s="131"/>
      <c r="C8" s="131"/>
      <c r="D8" s="132"/>
      <c r="E8" s="127"/>
      <c r="F8" s="128"/>
      <c r="G8" s="128"/>
      <c r="H8" s="127"/>
      <c r="I8" s="129"/>
    </row>
    <row r="9" spans="1:12" ht="16.5" customHeight="1" thickBot="1" x14ac:dyDescent="0.25">
      <c r="A9" s="130"/>
      <c r="B9" s="131"/>
      <c r="C9" s="131"/>
      <c r="D9" s="132"/>
      <c r="E9" s="127"/>
      <c r="F9" s="128"/>
      <c r="G9" s="128"/>
      <c r="H9" s="127"/>
      <c r="I9" s="129"/>
    </row>
    <row r="10" spans="1:12" ht="57" customHeight="1" x14ac:dyDescent="0.2">
      <c r="A10" s="122" t="s">
        <v>89</v>
      </c>
      <c r="B10" s="123"/>
      <c r="C10" s="123"/>
      <c r="D10" s="123"/>
      <c r="E10" s="123"/>
      <c r="F10" s="123"/>
      <c r="G10" s="123"/>
      <c r="H10" s="123"/>
      <c r="I10" s="124"/>
    </row>
    <row r="11" spans="1:12" ht="32.25" customHeight="1" x14ac:dyDescent="0.2">
      <c r="A11" s="133" t="s">
        <v>58</v>
      </c>
      <c r="B11" s="134"/>
      <c r="C11" s="134"/>
      <c r="D11" s="135"/>
      <c r="E11" s="136" t="s">
        <v>45</v>
      </c>
      <c r="F11" s="134"/>
      <c r="G11" s="134"/>
      <c r="H11" s="136" t="s">
        <v>46</v>
      </c>
      <c r="I11" s="137"/>
    </row>
    <row r="12" spans="1:12" ht="15.75" x14ac:dyDescent="0.2">
      <c r="A12" s="125"/>
      <c r="B12" s="126"/>
      <c r="C12" s="126"/>
      <c r="D12" s="126"/>
      <c r="E12" s="127"/>
      <c r="F12" s="128"/>
      <c r="G12" s="128"/>
      <c r="H12" s="127"/>
      <c r="I12" s="129"/>
    </row>
    <row r="13" spans="1:12" ht="15.75" x14ac:dyDescent="0.2">
      <c r="A13" s="29"/>
      <c r="B13" s="30"/>
      <c r="C13" s="30"/>
      <c r="D13" s="31"/>
      <c r="E13" s="26"/>
      <c r="F13" s="27"/>
      <c r="G13" s="27"/>
      <c r="H13" s="26"/>
      <c r="I13" s="28"/>
    </row>
    <row r="14" spans="1:12" ht="15.75" x14ac:dyDescent="0.2">
      <c r="A14" s="130"/>
      <c r="B14" s="131"/>
      <c r="C14" s="131"/>
      <c r="D14" s="132"/>
      <c r="E14" s="127"/>
      <c r="F14" s="128"/>
      <c r="G14" s="128"/>
      <c r="H14" s="127"/>
      <c r="I14" s="129"/>
    </row>
    <row r="15" spans="1:12" ht="15.75" x14ac:dyDescent="0.2">
      <c r="A15" s="130"/>
      <c r="B15" s="131"/>
      <c r="C15" s="131"/>
      <c r="D15" s="132"/>
      <c r="E15" s="127"/>
      <c r="F15" s="128"/>
      <c r="G15" s="128"/>
      <c r="H15" s="127"/>
      <c r="I15" s="129"/>
    </row>
    <row r="16" spans="1:12" ht="16.5" thickBot="1" x14ac:dyDescent="0.25">
      <c r="A16" s="130"/>
      <c r="B16" s="131"/>
      <c r="C16" s="131"/>
      <c r="D16" s="132"/>
      <c r="E16" s="127"/>
      <c r="F16" s="128"/>
      <c r="G16" s="128"/>
      <c r="H16" s="127"/>
      <c r="I16" s="129"/>
    </row>
    <row r="17" spans="1:9" ht="38.25" customHeight="1" x14ac:dyDescent="0.2">
      <c r="A17" s="122" t="s">
        <v>59</v>
      </c>
      <c r="B17" s="123"/>
      <c r="C17" s="123"/>
      <c r="D17" s="123"/>
      <c r="E17" s="123"/>
      <c r="F17" s="123"/>
      <c r="G17" s="123"/>
      <c r="H17" s="123"/>
      <c r="I17" s="124"/>
    </row>
    <row r="18" spans="1:9" ht="66.75" customHeight="1" thickBot="1" x14ac:dyDescent="0.25">
      <c r="A18" s="165" t="s">
        <v>158</v>
      </c>
      <c r="B18" s="166"/>
      <c r="C18" s="166"/>
      <c r="D18" s="166"/>
      <c r="E18" s="166"/>
      <c r="F18" s="166"/>
      <c r="G18" s="166"/>
      <c r="H18" s="166"/>
      <c r="I18" s="167"/>
    </row>
    <row r="19" spans="1:9" ht="85.5" customHeight="1" x14ac:dyDescent="0.2">
      <c r="A19" s="122" t="s">
        <v>88</v>
      </c>
      <c r="B19" s="123"/>
      <c r="C19" s="123"/>
      <c r="D19" s="123"/>
      <c r="E19" s="123"/>
      <c r="F19" s="123"/>
      <c r="G19" s="123"/>
      <c r="H19" s="123"/>
      <c r="I19" s="124"/>
    </row>
    <row r="20" spans="1:9" ht="66.75" customHeight="1" thickBot="1" x14ac:dyDescent="0.25">
      <c r="A20" s="165" t="s">
        <v>151</v>
      </c>
      <c r="B20" s="166"/>
      <c r="C20" s="166"/>
      <c r="D20" s="166"/>
      <c r="E20" s="166"/>
      <c r="F20" s="166"/>
      <c r="G20" s="166"/>
      <c r="H20" s="166"/>
      <c r="I20" s="167"/>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7:I17"/>
    <mergeCell ref="A18:I18"/>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s>
  <phoneticPr fontId="9"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B15" sqref="B15"/>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40" t="s">
        <v>73</v>
      </c>
      <c r="B1" s="140"/>
      <c r="C1" s="140"/>
      <c r="D1" s="140"/>
      <c r="E1" s="140"/>
      <c r="F1" s="140"/>
    </row>
    <row r="2" spans="1:6" ht="32.25" customHeight="1" x14ac:dyDescent="0.2">
      <c r="A2" s="140"/>
      <c r="B2" s="140"/>
      <c r="C2" s="140"/>
      <c r="D2" s="140"/>
      <c r="E2" s="140"/>
      <c r="F2" s="34" t="s">
        <v>61</v>
      </c>
    </row>
    <row r="3" spans="1:6" ht="17.25" customHeight="1" x14ac:dyDescent="0.2">
      <c r="A3" s="141" t="s">
        <v>62</v>
      </c>
      <c r="B3" s="142" t="s">
        <v>153</v>
      </c>
      <c r="C3" s="142"/>
      <c r="D3" s="143"/>
      <c r="E3" s="37"/>
      <c r="F3" s="144" t="s">
        <v>154</v>
      </c>
    </row>
    <row r="4" spans="1:6" ht="50.25" customHeight="1" x14ac:dyDescent="0.2">
      <c r="A4" s="141"/>
      <c r="B4" s="142" t="s">
        <v>63</v>
      </c>
      <c r="C4" s="142"/>
      <c r="D4" s="143"/>
      <c r="E4" s="37"/>
      <c r="F4" s="145"/>
    </row>
    <row r="5" spans="1:6" ht="34.5" customHeight="1" x14ac:dyDescent="0.2">
      <c r="A5" s="141" t="s">
        <v>64</v>
      </c>
      <c r="B5" s="142" t="s">
        <v>65</v>
      </c>
      <c r="C5" s="142"/>
      <c r="D5" s="142"/>
      <c r="E5" s="37"/>
      <c r="F5" s="144"/>
    </row>
    <row r="6" spans="1:6" ht="45.75" customHeight="1" x14ac:dyDescent="0.2">
      <c r="A6" s="141"/>
      <c r="B6" s="142" t="s">
        <v>155</v>
      </c>
      <c r="C6" s="142"/>
      <c r="D6" s="142"/>
      <c r="E6" s="37"/>
      <c r="F6" s="145"/>
    </row>
    <row r="7" spans="1:6" ht="15.75" x14ac:dyDescent="0.2">
      <c r="A7" s="141" t="s">
        <v>66</v>
      </c>
      <c r="B7" s="142" t="s">
        <v>67</v>
      </c>
      <c r="C7" s="142"/>
      <c r="D7" s="142"/>
      <c r="E7" s="37"/>
      <c r="F7" s="144"/>
    </row>
    <row r="8" spans="1:6" ht="15.75" x14ac:dyDescent="0.2">
      <c r="A8" s="141"/>
      <c r="B8" s="142" t="s">
        <v>156</v>
      </c>
      <c r="C8" s="142"/>
      <c r="D8" s="142"/>
      <c r="E8" s="37"/>
      <c r="F8" s="145"/>
    </row>
    <row r="9" spans="1:6" ht="15.75" x14ac:dyDescent="0.2">
      <c r="A9" s="141" t="s">
        <v>68</v>
      </c>
      <c r="B9" s="142" t="s">
        <v>74</v>
      </c>
      <c r="C9" s="142"/>
      <c r="D9" s="142"/>
      <c r="E9" s="37"/>
      <c r="F9" s="144"/>
    </row>
    <row r="10" spans="1:6" ht="15.75" x14ac:dyDescent="0.2">
      <c r="A10" s="141"/>
      <c r="B10" s="142" t="s">
        <v>156</v>
      </c>
      <c r="C10" s="142"/>
      <c r="D10" s="142"/>
      <c r="E10" s="37"/>
      <c r="F10" s="145"/>
    </row>
    <row r="11" spans="1:6" ht="30.75" customHeight="1" x14ac:dyDescent="0.2">
      <c r="A11" s="141" t="s">
        <v>69</v>
      </c>
      <c r="B11" s="142" t="s">
        <v>75</v>
      </c>
      <c r="C11" s="142"/>
      <c r="D11" s="142"/>
      <c r="E11" s="37"/>
      <c r="F11" s="144"/>
    </row>
    <row r="12" spans="1:6" ht="15.75" x14ac:dyDescent="0.2">
      <c r="A12" s="141"/>
      <c r="B12" s="142" t="s">
        <v>157</v>
      </c>
      <c r="C12" s="142"/>
      <c r="D12" s="142"/>
      <c r="E12" s="37"/>
      <c r="F12" s="145"/>
    </row>
    <row r="13" spans="1:6" ht="15.75" x14ac:dyDescent="0.2">
      <c r="A13" s="141" t="s">
        <v>70</v>
      </c>
      <c r="B13" s="143">
        <v>0</v>
      </c>
      <c r="C13" s="36" t="s">
        <v>71</v>
      </c>
      <c r="D13" s="142"/>
      <c r="E13" s="37"/>
      <c r="F13" s="144"/>
    </row>
    <row r="14" spans="1:6" ht="15.75" x14ac:dyDescent="0.2">
      <c r="A14" s="141"/>
      <c r="B14" s="143"/>
      <c r="C14" s="36" t="s">
        <v>72</v>
      </c>
      <c r="D14" s="142"/>
      <c r="E14" s="37"/>
      <c r="F14" s="145"/>
    </row>
    <row r="15" spans="1:6" ht="15" x14ac:dyDescent="0.25">
      <c r="A15" s="35"/>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4" t="s">
        <v>47</v>
      </c>
    </row>
    <row r="2" spans="1:1" ht="140.25" customHeight="1" x14ac:dyDescent="0.2">
      <c r="A2" s="60" t="s">
        <v>159</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showGridLines="0" zoomScaleNormal="100" workbookViewId="0">
      <selection activeCell="A13" sqref="A13"/>
    </sheetView>
  </sheetViews>
  <sheetFormatPr defaultRowHeight="12.75" x14ac:dyDescent="0.2"/>
  <cols>
    <col min="1" max="1" width="93.42578125" customWidth="1"/>
  </cols>
  <sheetData>
    <row r="1" spans="1:1" ht="65.25" customHeight="1" x14ac:dyDescent="0.2">
      <c r="A1" s="25" t="s">
        <v>48</v>
      </c>
    </row>
    <row r="2" spans="1:1" ht="15.75" x14ac:dyDescent="0.25">
      <c r="A2" s="173" t="s">
        <v>170</v>
      </c>
    </row>
    <row r="3" spans="1:1" ht="15.75" x14ac:dyDescent="0.25">
      <c r="A3" s="174" t="s">
        <v>171</v>
      </c>
    </row>
    <row r="4" spans="1:1" ht="15.75" x14ac:dyDescent="0.25">
      <c r="A4" s="175" t="s">
        <v>172</v>
      </c>
    </row>
    <row r="5" spans="1:1" ht="15.75" x14ac:dyDescent="0.25">
      <c r="A5" s="175" t="s">
        <v>173</v>
      </c>
    </row>
    <row r="6" spans="1:1" ht="15.75" x14ac:dyDescent="0.25">
      <c r="A6" s="175" t="s">
        <v>174</v>
      </c>
    </row>
    <row r="7" spans="1:1" ht="15.75" x14ac:dyDescent="0.25">
      <c r="A7" s="175" t="s">
        <v>175</v>
      </c>
    </row>
    <row r="8" spans="1:1" ht="15.75" x14ac:dyDescent="0.25">
      <c r="A8" s="175" t="s">
        <v>176</v>
      </c>
    </row>
    <row r="9" spans="1:1" ht="15.75" x14ac:dyDescent="0.25">
      <c r="A9" s="175" t="s">
        <v>177</v>
      </c>
    </row>
    <row r="10" spans="1:1" ht="15.75" x14ac:dyDescent="0.25">
      <c r="A10" s="47"/>
    </row>
    <row r="11" spans="1:1" ht="15.75" x14ac:dyDescent="0.25">
      <c r="A11" s="47"/>
    </row>
    <row r="12" spans="1:1" ht="15.75" x14ac:dyDescent="0.25">
      <c r="A12" s="47"/>
    </row>
  </sheetData>
  <hyperlinks>
    <hyperlink ref="A4" r:id="rId1" display="http://eestielu.delfi.ee/jogevamaa/elu/puurmanisse-rajatakse-tanavu-korralik-kalapaas?id=67665871"/>
    <hyperlink ref="A5" r:id="rId2" display="http://www.vooremaa.ee/puurmani-pais-ja-kalapaas-valmis/"/>
    <hyperlink ref="A6" r:id="rId3" display="http://www.vooremaa.ee/puurmani-sai-800-000-euro-eest-kalapaasu/"/>
    <hyperlink ref="A7" r:id="rId4" display="http://www.vooremaa.ee/puurmani-sai-800-000-euro-eest-kalapaasu/"/>
    <hyperlink ref="A8" r:id="rId5" display="http://tartu.postimees.ee/3410247/pedja-joel-valmis-esimene-kalatrepp"/>
    <hyperlink ref="A9" r:id="rId6" display="http://www.reporter.ee/2015/11/24/puurmanis-alustab-peagi-tood-uudne-kalatrepp/"/>
  </hyperlinks>
  <pageMargins left="0.7" right="0.7" top="0.75" bottom="0.75" header="0.3" footer="0.3"/>
  <pageSetup paperSize="9" orientation="portrait"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3" sqref="A3"/>
    </sheetView>
  </sheetViews>
  <sheetFormatPr defaultRowHeight="12.75" x14ac:dyDescent="0.2"/>
  <cols>
    <col min="1" max="1" width="94.85546875" customWidth="1"/>
  </cols>
  <sheetData>
    <row r="1" spans="1:1" ht="36" customHeight="1" x14ac:dyDescent="0.2">
      <c r="A1" s="25" t="s">
        <v>60</v>
      </c>
    </row>
    <row r="2" spans="1:1" ht="182.25" customHeight="1" x14ac:dyDescent="0.2">
      <c r="A2" s="60" t="s">
        <v>168</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opLeftCell="A4" zoomScaleNormal="100" workbookViewId="0">
      <selection activeCell="L3" sqref="L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46" t="s">
        <v>76</v>
      </c>
      <c r="B1" s="147"/>
      <c r="C1" s="147"/>
      <c r="D1" s="147"/>
      <c r="E1" s="147"/>
      <c r="F1" s="147"/>
      <c r="G1" s="147"/>
      <c r="H1" s="147"/>
    </row>
    <row r="2" spans="1:8" ht="127.5" customHeight="1" x14ac:dyDescent="0.25">
      <c r="A2" s="148" t="s">
        <v>92</v>
      </c>
      <c r="B2" s="147"/>
      <c r="C2" s="147"/>
      <c r="D2" s="147"/>
      <c r="E2" s="147"/>
      <c r="F2" s="147"/>
      <c r="G2" s="147"/>
      <c r="H2" s="147"/>
    </row>
    <row r="3" spans="1:8" ht="132.75" customHeight="1" x14ac:dyDescent="0.25">
      <c r="A3" s="150" t="s">
        <v>169</v>
      </c>
      <c r="B3" s="151"/>
      <c r="C3" s="151"/>
      <c r="D3" s="151"/>
      <c r="E3" s="151"/>
      <c r="F3" s="151"/>
      <c r="G3" s="151"/>
      <c r="H3" s="152"/>
    </row>
    <row r="4" spans="1:8" ht="36.75" customHeight="1" x14ac:dyDescent="0.25">
      <c r="A4" s="146" t="s">
        <v>77</v>
      </c>
      <c r="B4" s="147"/>
      <c r="C4" s="147"/>
      <c r="D4" s="147"/>
      <c r="E4" s="147"/>
      <c r="F4" s="147"/>
      <c r="G4" s="147"/>
      <c r="H4" s="147"/>
    </row>
    <row r="5" spans="1:8" ht="78" customHeight="1" x14ac:dyDescent="0.25">
      <c r="A5" s="149"/>
      <c r="B5" s="149"/>
      <c r="C5" s="149"/>
      <c r="D5" s="149"/>
      <c r="E5" s="149"/>
      <c r="F5" s="149"/>
      <c r="G5" s="149"/>
      <c r="H5" s="149"/>
    </row>
    <row r="6" spans="1:8" ht="20.25" customHeight="1" x14ac:dyDescent="0.25">
      <c r="A6" s="146" t="s">
        <v>78</v>
      </c>
      <c r="B6" s="147"/>
      <c r="C6" s="147"/>
      <c r="D6" s="147"/>
      <c r="E6" s="147"/>
      <c r="F6" s="147"/>
      <c r="G6" s="147"/>
      <c r="H6" s="147"/>
    </row>
    <row r="7" spans="1:8" ht="37.5" customHeight="1" x14ac:dyDescent="0.25">
      <c r="A7" s="157" t="s">
        <v>79</v>
      </c>
      <c r="B7" s="157"/>
      <c r="C7" s="157"/>
      <c r="D7" s="157"/>
      <c r="E7" s="157"/>
      <c r="F7" s="157"/>
      <c r="G7" s="157"/>
      <c r="H7" s="157"/>
    </row>
    <row r="8" spans="1:8" ht="37.5" customHeight="1" x14ac:dyDescent="0.25">
      <c r="A8" s="158"/>
      <c r="B8" s="159"/>
      <c r="C8" s="38" t="s">
        <v>80</v>
      </c>
      <c r="D8" s="38" t="s">
        <v>81</v>
      </c>
      <c r="E8" s="158" t="s">
        <v>82</v>
      </c>
      <c r="F8" s="160"/>
      <c r="G8" s="159"/>
      <c r="H8" s="38" t="s">
        <v>83</v>
      </c>
    </row>
    <row r="9" spans="1:8" ht="28.5" customHeight="1" x14ac:dyDescent="0.25">
      <c r="A9" s="153" t="s">
        <v>84</v>
      </c>
      <c r="B9" s="153"/>
      <c r="C9" s="168" t="s">
        <v>162</v>
      </c>
      <c r="D9" s="168" t="s">
        <v>163</v>
      </c>
      <c r="E9" s="169" t="s">
        <v>164</v>
      </c>
      <c r="F9" s="169"/>
      <c r="G9" s="169"/>
      <c r="H9" s="170" t="s">
        <v>165</v>
      </c>
    </row>
    <row r="10" spans="1:8" ht="34.5" customHeight="1" x14ac:dyDescent="0.25">
      <c r="A10" s="153" t="s">
        <v>85</v>
      </c>
      <c r="B10" s="153"/>
      <c r="C10" s="168" t="s">
        <v>160</v>
      </c>
      <c r="D10" s="168" t="s">
        <v>161</v>
      </c>
      <c r="E10" s="169" t="s">
        <v>164</v>
      </c>
      <c r="F10" s="169"/>
      <c r="G10" s="169"/>
      <c r="H10" s="170" t="s">
        <v>165</v>
      </c>
    </row>
    <row r="11" spans="1:8" ht="27.75" customHeight="1" x14ac:dyDescent="0.25">
      <c r="A11" s="154"/>
      <c r="B11" s="155"/>
      <c r="C11" s="155"/>
      <c r="D11" s="155"/>
      <c r="E11" s="155"/>
      <c r="F11" s="155"/>
      <c r="G11" s="155"/>
      <c r="H11" s="156"/>
    </row>
    <row r="12" spans="1:8" ht="29.25" customHeight="1" x14ac:dyDescent="0.25">
      <c r="A12" s="153" t="s">
        <v>86</v>
      </c>
      <c r="B12" s="153"/>
      <c r="C12" s="171" t="s">
        <v>166</v>
      </c>
      <c r="D12" s="171"/>
      <c r="E12" s="171"/>
      <c r="F12" s="171"/>
      <c r="G12" s="171"/>
      <c r="H12" s="171"/>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Reimo Alas</cp:lastModifiedBy>
  <cp:lastPrinted>2012-09-25T11:33:02Z</cp:lastPrinted>
  <dcterms:created xsi:type="dcterms:W3CDTF">2003-07-04T06:44:33Z</dcterms:created>
  <dcterms:modified xsi:type="dcterms:W3CDTF">2015-11-27T13:59:29Z</dcterms:modified>
</cp:coreProperties>
</file>